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20" windowWidth="15180" windowHeight="8070"/>
  </bookViews>
  <sheets>
    <sheet name="GDNN" sheetId="4" r:id="rId1"/>
    <sheet name="Sheet1" sheetId="1" r:id="rId2"/>
    <sheet name="Sheet2" sheetId="2" r:id="rId3"/>
    <sheet name="Sheet3" sheetId="3" r:id="rId4"/>
  </sheets>
  <externalReferences>
    <externalReference r:id="rId5"/>
  </externalReferences>
  <definedNames>
    <definedName name="_xlnm.Print_Titles" localSheetId="0">GDNN!$7:$9</definedName>
  </definedNames>
  <calcPr calcId="144525"/>
</workbook>
</file>

<file path=xl/calcChain.xml><?xml version="1.0" encoding="utf-8"?>
<calcChain xmlns="http://schemas.openxmlformats.org/spreadsheetml/2006/main">
  <c r="E67" i="4" l="1"/>
  <c r="A100" i="4"/>
  <c r="A101" i="4" s="1"/>
  <c r="A103" i="4" s="1"/>
  <c r="A104" i="4" s="1"/>
  <c r="A105" i="4" s="1"/>
  <c r="A107" i="4" s="1"/>
  <c r="A108" i="4" s="1"/>
  <c r="A109" i="4" s="1"/>
  <c r="A110" i="4" s="1"/>
  <c r="A112" i="4" s="1"/>
  <c r="A114" i="4" s="1"/>
  <c r="A116" i="4" s="1"/>
  <c r="A117" i="4" s="1"/>
  <c r="A118" i="4" s="1"/>
  <c r="A119" i="4" s="1"/>
  <c r="A120" i="4" s="1"/>
  <c r="A121" i="4" s="1"/>
  <c r="A122" i="4" s="1"/>
  <c r="A123" i="4" s="1"/>
  <c r="A124" i="4" s="1"/>
  <c r="A125" i="4" s="1"/>
  <c r="A126" i="4" s="1"/>
  <c r="A127" i="4" s="1"/>
  <c r="A129" i="4" s="1"/>
  <c r="A130" i="4" s="1"/>
  <c r="A132" i="4" s="1"/>
  <c r="A134" i="4" s="1"/>
  <c r="A135" i="4" s="1"/>
  <c r="A136" i="4" s="1"/>
  <c r="A137" i="4" s="1"/>
  <c r="A138" i="4" s="1"/>
  <c r="A140" i="4" s="1"/>
  <c r="A141" i="4" s="1"/>
  <c r="A142" i="4" s="1"/>
  <c r="A143" i="4" s="1"/>
  <c r="A144" i="4" s="1"/>
  <c r="A145" i="4" s="1"/>
  <c r="A146" i="4" s="1"/>
  <c r="A147" i="4" s="1"/>
  <c r="A148" i="4" s="1"/>
  <c r="A149" i="4" s="1"/>
  <c r="A150" i="4" s="1"/>
  <c r="A151" i="4" s="1"/>
  <c r="A152" i="4" s="1"/>
  <c r="A153" i="4" s="1"/>
  <c r="A154" i="4" s="1"/>
  <c r="A155" i="4" s="1"/>
  <c r="A156" i="4" s="1"/>
  <c r="A157" i="4" s="1"/>
  <c r="A158" i="4" s="1"/>
  <c r="A160" i="4" s="1"/>
  <c r="A161" i="4" s="1"/>
  <c r="A162" i="4" s="1"/>
  <c r="A163" i="4" s="1"/>
  <c r="A164" i="4" s="1"/>
  <c r="A165" i="4" s="1"/>
  <c r="A166" i="4" s="1"/>
  <c r="A167" i="4" s="1"/>
  <c r="A168" i="4" s="1"/>
  <c r="A169" i="4" s="1"/>
  <c r="A170" i="4" s="1"/>
  <c r="A171" i="4" s="1"/>
  <c r="A172" i="4" s="1"/>
  <c r="A174" i="4" s="1"/>
  <c r="A176" i="4" s="1"/>
  <c r="A178" i="4" s="1"/>
  <c r="A180" i="4" s="1"/>
  <c r="A182" i="4" s="1"/>
  <c r="A183" i="4" s="1"/>
  <c r="A185" i="4" s="1"/>
  <c r="A187" i="4" s="1"/>
  <c r="A188" i="4" s="1"/>
  <c r="C15" i="1"/>
  <c r="E186" i="4"/>
  <c r="E184" i="4"/>
  <c r="E181" i="4"/>
  <c r="E179" i="4"/>
  <c r="E177" i="4"/>
  <c r="E175" i="4"/>
  <c r="E173" i="4"/>
  <c r="E159" i="4"/>
  <c r="E139" i="4"/>
  <c r="E133" i="4"/>
  <c r="E131" i="4"/>
  <c r="E128" i="4"/>
  <c r="E115" i="4"/>
  <c r="E113" i="4"/>
  <c r="E111" i="4"/>
  <c r="E106" i="4"/>
  <c r="E102" i="4"/>
  <c r="E99" i="4"/>
  <c r="E85" i="4"/>
  <c r="E68" i="4"/>
  <c r="E65" i="4" l="1"/>
  <c r="E63" i="4"/>
  <c r="E59" i="4"/>
  <c r="E57" i="4"/>
  <c r="E54" i="4"/>
  <c r="E52" i="4"/>
  <c r="E48" i="4"/>
  <c r="E41" i="4"/>
  <c r="E11" i="4"/>
  <c r="E10" i="4" s="1"/>
  <c r="E269" i="4" l="1"/>
  <c r="E267" i="4"/>
  <c r="E347" i="4"/>
  <c r="E342" i="4"/>
  <c r="E340" i="4"/>
  <c r="E336" i="4"/>
  <c r="E325" i="4"/>
  <c r="E315" i="4"/>
  <c r="E311" i="4"/>
  <c r="E287" i="4"/>
  <c r="E281" i="4"/>
  <c r="E273" i="4"/>
  <c r="E271" i="4"/>
  <c r="E257" i="4"/>
  <c r="E255" i="4"/>
  <c r="E253" i="4"/>
  <c r="E247" i="4"/>
  <c r="E213" i="4"/>
  <c r="A192" i="4"/>
  <c r="A193" i="4" s="1"/>
  <c r="A194" i="4" s="1"/>
  <c r="A195" i="4" s="1"/>
  <c r="A196" i="4" s="1"/>
  <c r="A197" i="4" s="1"/>
  <c r="A198" i="4" s="1"/>
  <c r="A199" i="4" s="1"/>
  <c r="A200" i="4" s="1"/>
  <c r="A201" i="4" s="1"/>
  <c r="A202" i="4" s="1"/>
  <c r="A203" i="4" s="1"/>
  <c r="A204" i="4" s="1"/>
  <c r="A205" i="4" s="1"/>
  <c r="A206" i="4" s="1"/>
  <c r="A207" i="4" s="1"/>
  <c r="A208" i="4" s="1"/>
  <c r="A209" i="4" s="1"/>
  <c r="A210" i="4" s="1"/>
  <c r="A211" i="4" s="1"/>
  <c r="A212" i="4" s="1"/>
  <c r="A214" i="4" s="1"/>
  <c r="A215" i="4" s="1"/>
  <c r="A216" i="4" s="1"/>
  <c r="A217" i="4" s="1"/>
  <c r="A218" i="4" s="1"/>
  <c r="A219" i="4" s="1"/>
  <c r="A220" i="4" s="1"/>
  <c r="A221" i="4" s="1"/>
  <c r="A222" i="4" s="1"/>
  <c r="A223" i="4" s="1"/>
  <c r="A224" i="4" s="1"/>
  <c r="A225" i="4" s="1"/>
  <c r="A226" i="4" s="1"/>
  <c r="A227" i="4" s="1"/>
  <c r="A228" i="4" s="1"/>
  <c r="A229" i="4" s="1"/>
  <c r="A230" i="4" s="1"/>
  <c r="A231" i="4" s="1"/>
  <c r="A232" i="4" s="1"/>
  <c r="A233" i="4" s="1"/>
  <c r="A234" i="4" s="1"/>
  <c r="A235" i="4" s="1"/>
  <c r="A236" i="4" s="1"/>
  <c r="A237" i="4" s="1"/>
  <c r="A238" i="4" s="1"/>
  <c r="A239" i="4" s="1"/>
  <c r="A240" i="4" s="1"/>
  <c r="A241" i="4" s="1"/>
  <c r="A242" i="4" s="1"/>
  <c r="A243" i="4" s="1"/>
  <c r="A244" i="4" s="1"/>
  <c r="A245" i="4" s="1"/>
  <c r="A246" i="4" s="1"/>
  <c r="A248" i="4" s="1"/>
  <c r="A249" i="4" s="1"/>
  <c r="A250" i="4" s="1"/>
  <c r="A251" i="4" s="1"/>
  <c r="A252" i="4" s="1"/>
  <c r="A254" i="4" s="1"/>
  <c r="A256" i="4" s="1"/>
  <c r="A258" i="4" s="1"/>
  <c r="A259" i="4" s="1"/>
  <c r="A260" i="4" s="1"/>
  <c r="A261" i="4" s="1"/>
  <c r="A262" i="4" s="1"/>
  <c r="A263" i="4" s="1"/>
  <c r="A264" i="4" s="1"/>
  <c r="A265" i="4" s="1"/>
  <c r="A266" i="4" s="1"/>
  <c r="A268" i="4" s="1"/>
  <c r="A270" i="4" s="1"/>
  <c r="A272" i="4" s="1"/>
  <c r="E190" i="4"/>
  <c r="E189" i="4" s="1"/>
  <c r="G332" i="4"/>
  <c r="G331" i="4"/>
  <c r="G330" i="4"/>
  <c r="G329" i="4"/>
  <c r="G328" i="4"/>
  <c r="G327" i="4"/>
  <c r="G326" i="4"/>
  <c r="G319" i="4"/>
  <c r="G318" i="4"/>
  <c r="G317" i="4"/>
  <c r="G316" i="4"/>
  <c r="G313" i="4"/>
  <c r="G312" i="4"/>
  <c r="G293" i="4"/>
  <c r="G292" i="4"/>
  <c r="G291" i="4"/>
  <c r="G290" i="4"/>
  <c r="G289" i="4"/>
  <c r="G288" i="4"/>
  <c r="G286" i="4"/>
  <c r="G285" i="4"/>
  <c r="G284" i="4"/>
  <c r="G283" i="4"/>
  <c r="G282" i="4"/>
  <c r="G274" i="4"/>
  <c r="G272" i="4"/>
  <c r="G248" i="4"/>
  <c r="G236" i="4"/>
  <c r="G235" i="4"/>
  <c r="G234" i="4"/>
  <c r="G233" i="4"/>
  <c r="G232" i="4"/>
  <c r="G231" i="4"/>
  <c r="G230" i="4"/>
  <c r="G229" i="4"/>
  <c r="G228" i="4"/>
  <c r="G227" i="4"/>
  <c r="G226" i="4"/>
  <c r="G225" i="4"/>
  <c r="G224" i="4"/>
  <c r="G223" i="4"/>
  <c r="G222" i="4"/>
  <c r="G221" i="4"/>
  <c r="G220" i="4"/>
  <c r="G219" i="4"/>
  <c r="G218" i="4"/>
  <c r="G217" i="4"/>
  <c r="G216" i="4"/>
  <c r="G215" i="4"/>
  <c r="G214" i="4"/>
  <c r="G191" i="4"/>
  <c r="E506" i="4"/>
  <c r="E509" i="4"/>
  <c r="E512" i="4"/>
  <c r="E550" i="4"/>
  <c r="E555" i="4"/>
  <c r="E557" i="4"/>
  <c r="E560" i="4"/>
  <c r="E562" i="4"/>
  <c r="E564" i="4"/>
  <c r="E454" i="4"/>
  <c r="E449" i="4"/>
  <c r="E447" i="4"/>
  <c r="E445" i="4"/>
  <c r="E442" i="4"/>
  <c r="E438" i="4"/>
  <c r="E436" i="4"/>
  <c r="E431" i="4"/>
  <c r="E426" i="4"/>
  <c r="E402" i="4"/>
  <c r="E397" i="4"/>
  <c r="E381" i="4"/>
  <c r="E373" i="4"/>
  <c r="E370" i="4"/>
  <c r="E356" i="4"/>
  <c r="E352" i="4"/>
  <c r="A354" i="4"/>
  <c r="A355" i="4" s="1"/>
  <c r="A357" i="4" s="1"/>
  <c r="A358" i="4" s="1"/>
  <c r="A359" i="4" s="1"/>
  <c r="A360" i="4" s="1"/>
  <c r="A361" i="4" s="1"/>
  <c r="A362" i="4" s="1"/>
  <c r="A363" i="4" s="1"/>
  <c r="A364" i="4" s="1"/>
  <c r="A365" i="4" s="1"/>
  <c r="A366" i="4" s="1"/>
  <c r="A367" i="4" s="1"/>
  <c r="A368" i="4" s="1"/>
  <c r="A369" i="4" s="1"/>
  <c r="A371" i="4" s="1"/>
  <c r="A372" i="4" s="1"/>
  <c r="A374" i="4" s="1"/>
  <c r="A375" i="4" s="1"/>
  <c r="A376" i="4" s="1"/>
  <c r="A377" i="4" s="1"/>
  <c r="A378" i="4" s="1"/>
  <c r="A379" i="4" s="1"/>
  <c r="A380" i="4" s="1"/>
  <c r="A382" i="4" s="1"/>
  <c r="A383" i="4" s="1"/>
  <c r="A384" i="4" s="1"/>
  <c r="A385" i="4" s="1"/>
  <c r="A386" i="4" s="1"/>
  <c r="A387" i="4" s="1"/>
  <c r="A388" i="4" s="1"/>
  <c r="A389" i="4" s="1"/>
  <c r="A390" i="4" s="1"/>
  <c r="A391" i="4" s="1"/>
  <c r="A392" i="4" s="1"/>
  <c r="A393" i="4" s="1"/>
  <c r="A394" i="4" s="1"/>
  <c r="A395" i="4" s="1"/>
  <c r="A396" i="4" s="1"/>
  <c r="A398" i="4" s="1"/>
  <c r="A399" i="4" s="1"/>
  <c r="A400" i="4" s="1"/>
  <c r="A401" i="4" s="1"/>
  <c r="A403" i="4" s="1"/>
  <c r="A404" i="4" s="1"/>
  <c r="A405" i="4" s="1"/>
  <c r="A406" i="4" s="1"/>
  <c r="A407" i="4" s="1"/>
  <c r="A408" i="4" s="1"/>
  <c r="A409" i="4" s="1"/>
  <c r="A410" i="4" s="1"/>
  <c r="A411" i="4" s="1"/>
  <c r="A412" i="4" s="1"/>
  <c r="A413" i="4" s="1"/>
  <c r="A414" i="4" s="1"/>
  <c r="A415" i="4" s="1"/>
  <c r="A416" i="4" s="1"/>
  <c r="A417" i="4" s="1"/>
  <c r="A418" i="4" s="1"/>
  <c r="A419" i="4" s="1"/>
  <c r="A420" i="4" s="1"/>
  <c r="A421" i="4" s="1"/>
  <c r="A422" i="4" s="1"/>
  <c r="A423" i="4" s="1"/>
  <c r="A424" i="4" s="1"/>
  <c r="A425" i="4" s="1"/>
  <c r="A427" i="4" s="1"/>
  <c r="A428" i="4" s="1"/>
  <c r="A429" i="4" s="1"/>
  <c r="A430" i="4" s="1"/>
  <c r="A432" i="4" s="1"/>
  <c r="A433" i="4" s="1"/>
  <c r="A434" i="4" s="1"/>
  <c r="A435" i="4" s="1"/>
  <c r="A437" i="4" s="1"/>
  <c r="A439" i="4" s="1"/>
  <c r="A440" i="4" s="1"/>
  <c r="A441" i="4" s="1"/>
  <c r="A443" i="4" s="1"/>
  <c r="A444" i="4" s="1"/>
  <c r="A446" i="4" s="1"/>
  <c r="A448" i="4" s="1"/>
  <c r="A450" i="4" s="1"/>
  <c r="A451" i="4" s="1"/>
  <c r="A452" i="4" s="1"/>
  <c r="A453" i="4" s="1"/>
  <c r="A455" i="4" s="1"/>
  <c r="A508" i="4"/>
  <c r="A505" i="4"/>
  <c r="E503" i="4"/>
  <c r="E500" i="4"/>
  <c r="A495" i="4"/>
  <c r="A496" i="4" s="1"/>
  <c r="A497" i="4" s="1"/>
  <c r="A498" i="4" s="1"/>
  <c r="E493" i="4"/>
  <c r="A491" i="4"/>
  <c r="A492" i="4" s="1"/>
  <c r="E473" i="4"/>
  <c r="A459" i="4"/>
  <c r="A460" i="4" s="1"/>
  <c r="A461" i="4" s="1"/>
  <c r="A462" i="4" s="1"/>
  <c r="A463" i="4" s="1"/>
  <c r="A464" i="4" s="1"/>
  <c r="A465" i="4" s="1"/>
  <c r="A466" i="4" s="1"/>
  <c r="A467" i="4" s="1"/>
  <c r="A468" i="4" s="1"/>
  <c r="A469" i="4" s="1"/>
  <c r="A470" i="4" s="1"/>
  <c r="A471" i="4" s="1"/>
  <c r="A472" i="4" s="1"/>
  <c r="A474" i="4" s="1"/>
  <c r="A475" i="4" s="1"/>
  <c r="A476" i="4" s="1"/>
  <c r="A477" i="4" s="1"/>
  <c r="A478" i="4" s="1"/>
  <c r="A479" i="4" s="1"/>
  <c r="A480" i="4" s="1"/>
  <c r="A481" i="4" s="1"/>
  <c r="A482" i="4" s="1"/>
  <c r="A483" i="4" s="1"/>
  <c r="A484" i="4" s="1"/>
  <c r="A485" i="4" s="1"/>
  <c r="A486" i="4" s="1"/>
  <c r="A487" i="4" s="1"/>
  <c r="A488" i="4" s="1"/>
  <c r="A489" i="4" s="1"/>
  <c r="A490" i="4" s="1"/>
  <c r="E457" i="4"/>
  <c r="E456" i="4" s="1"/>
  <c r="E351" i="4" l="1"/>
  <c r="E566" i="4" s="1"/>
  <c r="D569" i="4" s="1"/>
  <c r="A274" i="4"/>
  <c r="A275" i="4" s="1"/>
  <c r="A276" i="4" s="1"/>
  <c r="A277" i="4" s="1"/>
  <c r="A278" i="4" s="1"/>
  <c r="A279" i="4" s="1"/>
  <c r="A280" i="4" s="1"/>
  <c r="A282" i="4" s="1"/>
  <c r="A283" i="4" s="1"/>
  <c r="A284" i="4" s="1"/>
  <c r="A285" i="4" s="1"/>
  <c r="A286" i="4" s="1"/>
  <c r="A288" i="4" s="1"/>
  <c r="A289" i="4" s="1"/>
  <c r="A290" i="4" s="1"/>
  <c r="A291" i="4" s="1"/>
  <c r="A292" i="4" s="1"/>
  <c r="A293" i="4" s="1"/>
  <c r="A294" i="4" s="1"/>
  <c r="A295" i="4" s="1"/>
  <c r="A296" i="4" s="1"/>
  <c r="A297" i="4" s="1"/>
  <c r="A298" i="4" s="1"/>
  <c r="A299" i="4" s="1"/>
  <c r="A300" i="4" s="1"/>
  <c r="A301" i="4" s="1"/>
  <c r="A302" i="4" s="1"/>
  <c r="A303" i="4" s="1"/>
  <c r="A304" i="4" s="1"/>
  <c r="A305" i="4" s="1"/>
  <c r="A306" i="4" s="1"/>
  <c r="A307" i="4" s="1"/>
  <c r="A308" i="4" s="1"/>
  <c r="A309" i="4" s="1"/>
  <c r="A310" i="4" s="1"/>
  <c r="A312" i="4" s="1"/>
  <c r="A313" i="4" s="1"/>
  <c r="A314" i="4" s="1"/>
  <c r="A316" i="4" s="1"/>
  <c r="A317" i="4" s="1"/>
  <c r="A318" i="4" s="1"/>
  <c r="A319" i="4" s="1"/>
  <c r="A320" i="4" s="1"/>
  <c r="A321" i="4" s="1"/>
  <c r="A322" i="4" s="1"/>
  <c r="A323" i="4" s="1"/>
  <c r="A324" i="4" s="1"/>
  <c r="A501" i="4"/>
  <c r="A502" i="4" s="1"/>
  <c r="A499" i="4"/>
  <c r="A326" i="4" l="1"/>
  <c r="A327" i="4" s="1"/>
  <c r="A328" i="4" s="1"/>
  <c r="A329" i="4" s="1"/>
  <c r="A330" i="4" s="1"/>
  <c r="A331" i="4" s="1"/>
  <c r="A332" i="4" s="1"/>
  <c r="A333" i="4" s="1"/>
  <c r="A334" i="4" s="1"/>
  <c r="A335" i="4" s="1"/>
  <c r="A511" i="4"/>
  <c r="A513" i="4" s="1"/>
  <c r="A514" i="4" s="1"/>
  <c r="A515" i="4" s="1"/>
  <c r="A516" i="4" s="1"/>
  <c r="A517" i="4" s="1"/>
  <c r="A518" i="4" s="1"/>
  <c r="A519" i="4" s="1"/>
  <c r="A520" i="4" s="1"/>
  <c r="A521" i="4" s="1"/>
  <c r="A522" i="4" s="1"/>
  <c r="A523" i="4" s="1"/>
  <c r="A524" i="4" s="1"/>
  <c r="A525" i="4" s="1"/>
  <c r="A526" i="4" s="1"/>
  <c r="A527" i="4" s="1"/>
  <c r="A528" i="4" s="1"/>
  <c r="A529" i="4" s="1"/>
  <c r="A530" i="4" s="1"/>
  <c r="A531" i="4" s="1"/>
  <c r="A532" i="4" s="1"/>
  <c r="A533" i="4" s="1"/>
  <c r="A534" i="4" s="1"/>
  <c r="A535" i="4" s="1"/>
  <c r="A536" i="4" s="1"/>
  <c r="A537" i="4" s="1"/>
  <c r="A538" i="4" s="1"/>
  <c r="A539" i="4" s="1"/>
  <c r="A540" i="4" s="1"/>
  <c r="A541" i="4" s="1"/>
  <c r="A542" i="4" s="1"/>
  <c r="A543" i="4" s="1"/>
  <c r="A544" i="4" s="1"/>
  <c r="A545" i="4" s="1"/>
  <c r="A546" i="4" s="1"/>
  <c r="A547" i="4" s="1"/>
  <c r="A548" i="4" s="1"/>
  <c r="A549" i="4" s="1"/>
  <c r="A551" i="4" s="1"/>
  <c r="A552" i="4" s="1"/>
  <c r="A553" i="4" s="1"/>
  <c r="A554" i="4" s="1"/>
  <c r="A556" i="4" s="1"/>
  <c r="A507" i="4"/>
  <c r="A337" i="4" l="1"/>
  <c r="A338" i="4" s="1"/>
  <c r="A339" i="4" s="1"/>
  <c r="A558" i="4"/>
  <c r="A559" i="4" s="1"/>
  <c r="A561" i="4" s="1"/>
  <c r="A563" i="4" s="1"/>
  <c r="A565" i="4" s="1"/>
  <c r="A341" i="4" l="1"/>
  <c r="A343" i="4" s="1"/>
  <c r="A344" i="4" s="1"/>
  <c r="A345" i="4" s="1"/>
  <c r="A346" i="4" s="1"/>
  <c r="A348" i="4" l="1"/>
  <c r="A349" i="4" s="1"/>
  <c r="A350" i="4" s="1"/>
</calcChain>
</file>

<file path=xl/sharedStrings.xml><?xml version="1.0" encoding="utf-8"?>
<sst xmlns="http://schemas.openxmlformats.org/spreadsheetml/2006/main" count="1057" uniqueCount="498">
  <si>
    <t xml:space="preserve">            TRƯỜNG CAO ĐẲNG KỸ THUẬT </t>
  </si>
  <si>
    <t xml:space="preserve">            LÝ TỰ TRỌNG TP.HỒ CHÍ MINH</t>
  </si>
  <si>
    <t xml:space="preserve">                PHÒNG THIẾT BỊ - VẬT TƯ</t>
  </si>
  <si>
    <t>BẢNG TỔNG HỢP TÀI SẢN CỐ ĐỊNH TRANG BỊ NĂM 2017</t>
  </si>
  <si>
    <t>Tính tới thời điểm 30/11/2012</t>
  </si>
  <si>
    <t>Số TT</t>
  </si>
  <si>
    <t>ĐVT</t>
  </si>
  <si>
    <t>Số lượng</t>
  </si>
  <si>
    <t>Nguyên giá</t>
  </si>
  <si>
    <t>Xưởng</t>
  </si>
  <si>
    <t>NĂM 2017</t>
  </si>
  <si>
    <t>KHOA CÔNG NGHỆ NHIỆT - LẠNH</t>
  </si>
  <si>
    <t>Mô hình tủ đông thương nghiệp</t>
  </si>
  <si>
    <t>Bộ</t>
  </si>
  <si>
    <t>Mô hình kho bảo quản lạnh</t>
  </si>
  <si>
    <t>Mô hình kho cấp đông</t>
  </si>
  <si>
    <t>Máy lạnh 2 cục 2HP/220V</t>
  </si>
  <si>
    <t>Máy lạnh âm trần 5HP/380V</t>
  </si>
  <si>
    <t>Hệ thống điều hòa không khí ô tô</t>
  </si>
  <si>
    <t>Máy thu hồi môi chất lạnh</t>
  </si>
  <si>
    <t>Cái</t>
  </si>
  <si>
    <t>Mô hình máy đá viên</t>
  </si>
  <si>
    <t>Mô hình điều hòa không khí trung tâm làm lạnh nước Water Chiller</t>
  </si>
  <si>
    <t>Mô hình băng truyền IQF</t>
  </si>
  <si>
    <t>Tủ lạnh làm lạnh trực tiếp</t>
  </si>
  <si>
    <t>Tủ lạnh làm lạnh gián tiếp</t>
  </si>
  <si>
    <t>Tủ lạnh Inveter</t>
  </si>
  <si>
    <t>Tủ lạnh side by side</t>
  </si>
  <si>
    <t>Tủ đông thương nghiệp (tủ mát)</t>
  </si>
  <si>
    <t>KHOA CÔNG NGHỆ ĐỘNG LỰC</t>
  </si>
  <si>
    <t>Giàn khuấy sơn, cân, máy tính tra công thức sơn</t>
  </si>
  <si>
    <t>Hệ thống hút bụi di động</t>
  </si>
  <si>
    <t>Phòng sơn sấy xe du lịch</t>
  </si>
  <si>
    <t>Máy hàn phủ khí sắt</t>
  </si>
  <si>
    <t>Đèn sấy hồng ngoại sóng ngắn</t>
  </si>
  <si>
    <t>Mô hình động cơ Hybrid</t>
  </si>
  <si>
    <t>Bộ kéo nắn loại 10 tấn + xe chở</t>
  </si>
  <si>
    <t>Tủ rửa súng sơn</t>
  </si>
  <si>
    <t>Mô hình động cơ Commonrail Kia Bongo</t>
  </si>
  <si>
    <t>Mô hình động cơ Honda Civic</t>
  </si>
  <si>
    <t>Mô hình động cơ 2NZ</t>
  </si>
  <si>
    <t>Mô hình điều khiển ghế tự động</t>
  </si>
  <si>
    <t>Mô hình hệ thống chiếu sáng dùng bóng đèn Xeon</t>
  </si>
  <si>
    <t>Mô hình hệ thống lái trợ lực bằng điện</t>
  </si>
  <si>
    <t>Mô hình tổng thành hệ thống truyền lực trên ôto</t>
  </si>
  <si>
    <t>Mô hình tổng thành xe ô tô Isuzu D-Max</t>
  </si>
  <si>
    <t>Tủ dụng cụ</t>
  </si>
  <si>
    <t>Tủ đựng dụng cụ sơn L100xW500xH1200</t>
  </si>
  <si>
    <t>Màn hình Samsung 19inch</t>
  </si>
  <si>
    <t>V</t>
  </si>
  <si>
    <t>KHOA CÔNG NGHỆ ĐIỆN - ĐIỆN TỬ</t>
  </si>
  <si>
    <t>Hệ thống tự động M241 PLC PACK với màn hình và ổ đĩa</t>
  </si>
  <si>
    <t>Bảng điều khiển M340 với HDMI STU</t>
  </si>
  <si>
    <t>Phần nâng hạ</t>
  </si>
  <si>
    <t>Nâng phần điều khiển bằng TWIDO</t>
  </si>
  <si>
    <t>Xử lý bề mặt hoạt động</t>
  </si>
  <si>
    <t>Bộ phận điều khiển bề mặt M340</t>
  </si>
  <si>
    <t>KHOA CÔNG NGHỆ THÔNG TIN</t>
  </si>
  <si>
    <t>Switch Dlink 24port</t>
  </si>
  <si>
    <t>Switch Dlink 8 port</t>
  </si>
  <si>
    <t>KHOA CÔNG NGHỆ CƠ KHÍ</t>
  </si>
  <si>
    <t>Mũi chống tâm cố định côn morse số 4</t>
  </si>
  <si>
    <t>Áo côn số 4-6</t>
  </si>
  <si>
    <t>Máy in HP laser M225Dw</t>
  </si>
  <si>
    <t>Camera IP Vantech 184B</t>
  </si>
  <si>
    <t>USB 128 GB</t>
  </si>
  <si>
    <t>Máy khoan tốc độ cao Makita</t>
  </si>
  <si>
    <t>Máy khoan Pin Makita</t>
  </si>
  <si>
    <t>Thang nhôm chữ A cách điện 2.5M</t>
  </si>
  <si>
    <t>Thang nhôm chữ A cách điện 1.7M</t>
  </si>
  <si>
    <t>Máy bơm nước</t>
  </si>
  <si>
    <t>Phần mềm thu âm quảng cáo</t>
  </si>
  <si>
    <t>Gói</t>
  </si>
  <si>
    <t>Phần mềm tính cước điện thoại</t>
  </si>
  <si>
    <t>Hệ</t>
  </si>
  <si>
    <t>Camera IP Vantech 153B</t>
  </si>
  <si>
    <t>Ổ cứng 3TB</t>
  </si>
  <si>
    <t>Switch Cisco WS 2960 + Phụ kiện</t>
  </si>
  <si>
    <t>Máy ép trái cây</t>
  </si>
  <si>
    <t>Máy</t>
  </si>
  <si>
    <t>Màn hình Sony PCG-71311 W</t>
  </si>
  <si>
    <t>Switch Dlink 16 port</t>
  </si>
  <si>
    <t xml:space="preserve">Màn hình </t>
  </si>
  <si>
    <t>Màn hình Samsung 19 inch</t>
  </si>
  <si>
    <t>tháng 09</t>
  </si>
  <si>
    <t>Màn hình LCD</t>
  </si>
  <si>
    <t>Màn hình</t>
  </si>
  <si>
    <t>Swith Dlink 8 port</t>
  </si>
  <si>
    <t>Truyền hình kỹ thuật số KTS mặt đất</t>
  </si>
  <si>
    <t>tháng 10</t>
  </si>
  <si>
    <t>Loa CA Sound KP-4012</t>
  </si>
  <si>
    <t>Cặp</t>
  </si>
  <si>
    <t>Mixer Digital CAF 5X</t>
  </si>
  <si>
    <t>Main Công suất BF T2.5</t>
  </si>
  <si>
    <t>Micro shure UGX II</t>
  </si>
  <si>
    <t>Chân loa Weida WD 602S</t>
  </si>
  <si>
    <t>Tủ rack 8U</t>
  </si>
  <si>
    <t>Amply phòng học</t>
  </si>
  <si>
    <t>Thảm trải sàn sân khấu</t>
  </si>
  <si>
    <t>M2</t>
  </si>
  <si>
    <t>Amply 40W</t>
  </si>
  <si>
    <t>Loa Boss</t>
  </si>
  <si>
    <t>USB 64 GB (Corsair)</t>
  </si>
  <si>
    <t>Máy tính tay Casio (12 số)</t>
  </si>
  <si>
    <t>Thang nhôm rút đơn Nikawa</t>
  </si>
  <si>
    <t>Máy in HP Pro M502DN</t>
  </si>
  <si>
    <t>Máy in HP Pro 400 M402DN</t>
  </si>
  <si>
    <t>Quầy thu tiền (kính bảo vệ)</t>
  </si>
  <si>
    <t>Phần mềm Cổng thông tin hành chính điện tử</t>
  </si>
  <si>
    <t>PM</t>
  </si>
  <si>
    <t>Phần mềm website trang chính</t>
  </si>
  <si>
    <t>Máy lọc nước và bộ diệt khuẩn bằng tia UV</t>
  </si>
  <si>
    <t>Thiết bị tuần tra Z6500F (hỗ trợ nhận diện bằng vân tay)</t>
  </si>
  <si>
    <t>Máy lọc nước 100 lít/giờ</t>
  </si>
  <si>
    <t>Bộ máy vi tính Dell LCD 23"</t>
  </si>
  <si>
    <t>Máy chạy bộ thể thao Kingsport dùng điện Caribe Lady đa năng</t>
  </si>
  <si>
    <t xml:space="preserve">                     TRƯỞNG PHÒNG THIẾT BỊ - VẬT TƯ</t>
  </si>
  <si>
    <t xml:space="preserve">                                         Lâm Viết Dũng</t>
  </si>
  <si>
    <t xml:space="preserve">Máy hàn hồ quang tay 300A (máy hàn que Inverter) </t>
  </si>
  <si>
    <t>Hệ thống hút khói xưởng hàn (cho 10 cabin hàn)</t>
  </si>
  <si>
    <t>Màn hình LCD máy phay CNC</t>
  </si>
  <si>
    <t>Mô hình máy phay CNC</t>
  </si>
  <si>
    <t>Hộp điện dân dụng</t>
  </si>
  <si>
    <t>Hộp điện nối đất</t>
  </si>
  <si>
    <t>Bộ khởi động động cơ - cơ bản</t>
  </si>
  <si>
    <t>Máy chiết nước chạy bằng năng lượng mặt trời</t>
  </si>
  <si>
    <t>Máy năng lượng mặt trời</t>
  </si>
  <si>
    <t>Máy năng lượng mặt trời không kết nối lưới - cấu trúc quang điện</t>
  </si>
  <si>
    <t>Bộ khởi động động cơ Tesys</t>
  </si>
  <si>
    <t>Bộ khởi động</t>
  </si>
  <si>
    <t>Máy năng lượng mặt trời cấu trúc quang điện</t>
  </si>
  <si>
    <t>Máy lạnh Toshiba 1HP</t>
  </si>
  <si>
    <t>Máy lạnh Toshiba 1,5HP</t>
  </si>
  <si>
    <t>Mô hình động cơ tổng thành - toàn bộ xe đưa lên mô hình</t>
  </si>
  <si>
    <t>Động cơ RV165-2LX</t>
  </si>
  <si>
    <t>Cisco WS-C2960-24TC-L</t>
  </si>
  <si>
    <t>Thiết bị định tuyến Draytek Vigor 3900</t>
  </si>
  <si>
    <t>Cisco 2911/K9</t>
  </si>
  <si>
    <t>Hôp chia mạng Cisco 24 port (Switch)</t>
  </si>
  <si>
    <t>Máy dò và test cáp NF 308</t>
  </si>
  <si>
    <t>Router Wifi Tplink WR941ND</t>
  </si>
  <si>
    <t>Ổ cứng SSD 500GB</t>
  </si>
  <si>
    <t>KHOA KHOA HỌC CƠ BẢN</t>
  </si>
  <si>
    <t>Bộ điều khiển trung tâm của giáo viên MK-6000 + chi phí lắp đặt</t>
  </si>
  <si>
    <t>Card tiếng chuyên dụng AC-6000</t>
  </si>
  <si>
    <t>Bộ chuyển đổi tiếng ASW-6000</t>
  </si>
  <si>
    <t>Phần mềm điều khiển SF-2000</t>
  </si>
  <si>
    <t>Máy tính giáo viên (CPU Intel Core I3-4160 -3.6 Ghz)</t>
  </si>
  <si>
    <t>Máy chiếu gần BenQ MX806ST + màn chiếu treo tường (1.78x1.78m)</t>
  </si>
  <si>
    <t>Bộ nhận tín hiệu của học viên - DH-02</t>
  </si>
  <si>
    <t>Tai nghe cho giáo viên và học viên</t>
  </si>
  <si>
    <t>Bộ cấp nguồn</t>
  </si>
  <si>
    <t>Âm thanh giảng dạy (Ampli, loa thùng, Micro không dây)</t>
  </si>
  <si>
    <t>Bàn lab giáo viên</t>
  </si>
  <si>
    <t>Ghế nệm xoay giáo viên có tay vịn</t>
  </si>
  <si>
    <t>Bàn Lab vi tính học viên 2 chỗ ngồi</t>
  </si>
  <si>
    <t>Ghế học viên</t>
  </si>
  <si>
    <t>Đồng hồ bấm giờ thể thao 10 lap</t>
  </si>
  <si>
    <t>Mô hình Piston (dạng semihermatic) 5HP/380V (Mô hình điều hòa trung tâm làm lạnh nước Water chiler, 2 dàn lạnh)</t>
  </si>
  <si>
    <t>Mô hình máy nén ly tâm 15HP/380V (Mô hình lạnh, giải nhiệt bằng gió)</t>
  </si>
  <si>
    <t>Mô hình máy nén trục vít 15HP/380V (Mô hình hệ thống lạnh cấp đông 2 cấp giải nhiệt bằng gió)</t>
  </si>
  <si>
    <t>Thiết bị sấy đa năng</t>
  </si>
  <si>
    <t>PHÒNG QUẢN TRỊ - DỊCH VỤ</t>
  </si>
  <si>
    <t>Switch Cisco Small 10port (Mỹ)</t>
  </si>
  <si>
    <t>Quy hoạch lại các lớp IP + phần mềm giám sát mạng</t>
  </si>
  <si>
    <t>Switch Cisco Small 28port (Mỹ)</t>
  </si>
  <si>
    <t>Máy bơm nước hỏa tiễn (OYM 4N7-12/1,5)</t>
  </si>
  <si>
    <t>Máy vi tính xách tay Dell XPS 13-9350 Core I7 6500U 2,5 Ghz, bộ nhớ 8GB, HD 256GB SSD, màn hình 13,3 inch QHD+ (3200*1800) cảm ứng, card đồ họa Intel HD graphics 520</t>
  </si>
  <si>
    <t>Máy lạnh 2 HP</t>
  </si>
  <si>
    <t>Micro không dây Zenbos MZ668</t>
  </si>
  <si>
    <t xml:space="preserve">Micro không dây  </t>
  </si>
  <si>
    <t>Máy bơm chìm</t>
  </si>
  <si>
    <t>Camera IP hồng ngoại VP - 153B</t>
  </si>
  <si>
    <t>Đầu ghi hình KTS VP-860 NVR 8 kênh</t>
  </si>
  <si>
    <t>Ổ cứng Western 2 TB WD 20 PURX - Digital</t>
  </si>
  <si>
    <t>Switch totolink S808G</t>
  </si>
  <si>
    <t>Máy ghi âm RV04</t>
  </si>
  <si>
    <t>Moderm wifiN300RH TOTOLINK</t>
  </si>
  <si>
    <t>Router chính Drayteic Vigor 2925N</t>
  </si>
  <si>
    <t>Máy bơm hút hồ nam bộ</t>
  </si>
  <si>
    <t>Ampli SP 150 + Loa JBLM10</t>
  </si>
  <si>
    <t>Micro không dây</t>
  </si>
  <si>
    <t>Android TV Box</t>
  </si>
  <si>
    <t>Mixier kỹ thuật số PDCT</t>
  </si>
  <si>
    <t>PHÒNG TUYỂN SINH - ĐÀO TẠO</t>
  </si>
  <si>
    <t>Phần mềm Module tuyển sinh</t>
  </si>
  <si>
    <t>Modem wifi 3G-4G Tplink 7350</t>
  </si>
  <si>
    <t>Điện thoại bàn không dây Panasonic</t>
  </si>
  <si>
    <t>Máy in Canon LBP 151DW</t>
  </si>
  <si>
    <t>TRUNG TÂM ĐÀO TẠO LÝ TỰ TRỌNG</t>
  </si>
  <si>
    <t>Máy tính xách tay HP Probook 430 Intel Core I5 6200U 2.3GHz, HD 500GB, màn hình 13.3 inch</t>
  </si>
  <si>
    <t>Máy in Olivetti PR2 Plus</t>
  </si>
  <si>
    <t>Bộ CPU</t>
  </si>
  <si>
    <t>VĂN PHÒNG ĐOÀN THANH NIÊN</t>
  </si>
  <si>
    <t>Loa kéo</t>
  </si>
  <si>
    <t>PHÒNG KẾ HOẠCH - TÀI CHÍNH</t>
  </si>
  <si>
    <t>Màn hình LCD Sam sung 21,5 inch</t>
  </si>
  <si>
    <t>Máy tính Casio DM - 1400B</t>
  </si>
  <si>
    <t>Máy in HPPro 400 M402DN</t>
  </si>
  <si>
    <t>PHÒNG TỔ CHỨC - HÀNH CHÍNH - TỒNG HỢP</t>
  </si>
  <si>
    <t>Máy bộ đàm ICOMF3003</t>
  </si>
  <si>
    <t>Máy nóng lạnh Alaska R80C</t>
  </si>
  <si>
    <t>TRUNG TÂM QUAN HỆ DOANH NGHIỆP</t>
  </si>
  <si>
    <t>TRƯỜNG THPT</t>
  </si>
  <si>
    <t>Điện thoại bàn Panasonic</t>
  </si>
  <si>
    <t>TRUNG TÂM TRUYỀN THÔNG - THƯ VIỆN</t>
  </si>
  <si>
    <t>Chân máy ảnh Tripod</t>
  </si>
  <si>
    <t>THƯ VIỆN</t>
  </si>
  <si>
    <t>Đầu ghi đĩa DVD</t>
  </si>
  <si>
    <t>Ổ cứng di động 1.8 inch</t>
  </si>
  <si>
    <t>Bộ định tuyến không dây</t>
  </si>
  <si>
    <t>TỔ THANH TRA - PHÁP CHẾ</t>
  </si>
  <si>
    <t>NĂM 2016</t>
  </si>
  <si>
    <t>PHÒNG</t>
  </si>
  <si>
    <t>TRUNG TÂM Y TẾ</t>
  </si>
  <si>
    <t>Máy vi tính để bàn VTB Core I5 + LCD 18.5 Led</t>
  </si>
  <si>
    <t>Ổ cứng di động cổng USB 500Gb</t>
  </si>
  <si>
    <t>Máy thổi bụi máy tính Evlen</t>
  </si>
  <si>
    <t>Micro có dây 5m</t>
  </si>
  <si>
    <t>Totolink N300RG, tốc độ: 300Mbps, công suất: 100mW, Anten cố định</t>
  </si>
  <si>
    <t>Camera Analog RRN31X</t>
  </si>
  <si>
    <t>Camera Analog HRN31H</t>
  </si>
  <si>
    <t>Camera IP IPX220 ONVIF</t>
  </si>
  <si>
    <t>Camera IP IPB220 ONVIF</t>
  </si>
  <si>
    <t>Đầu ghi NVR-9004IC ONVIF</t>
  </si>
  <si>
    <t>HDD WD-500Gb</t>
  </si>
  <si>
    <t>Ổ</t>
  </si>
  <si>
    <t>Thiết bị cấp nguồn qua mạng cho Camera Analog</t>
  </si>
  <si>
    <t>Thiết bị cấp nguồn qua mạng cho Camera IP-POE</t>
  </si>
  <si>
    <t>Thiết bị truyền dẫn dành cho Camera IP-Ethernet Over Coxial</t>
  </si>
  <si>
    <t>Balun chuyển đổi từ dây cáp mạng, điện thoại qua BNC</t>
  </si>
  <si>
    <t>Ổ ghi DVD WR Asus 24D3ST, Int Sata DVD R24 W24 RW8</t>
  </si>
  <si>
    <t>Ổ DVD rời WR Asus SDRW-08D2S-U</t>
  </si>
  <si>
    <t>Ổ ghi đĩa Samsung 8X</t>
  </si>
  <si>
    <t>Máy in laser đa chức năng MF4780w</t>
  </si>
  <si>
    <t>Switch Dlink 24 port</t>
  </si>
  <si>
    <t>Đồng hồ MegaOhm dạng số Kyoritsu 3007A (Thái Lan)</t>
  </si>
  <si>
    <t>Đồng hồ đo điện trở đất dạng kim Kyoritsu 4102A (Thái Lan)</t>
  </si>
  <si>
    <t>Đồng hồ đo điện trở đất dạng số Kyoritsu 4105AH (Thái Lan)</t>
  </si>
  <si>
    <t>Đồng hồ đo tốc độ quay động cơ dạng số Kyoritsu 5601(Trung Quốc)</t>
  </si>
  <si>
    <t>Đồng hồ xác định thứ tự pha Kyoritsu 8035 (Nhật Bản)</t>
  </si>
  <si>
    <t>Osilocope 20MHz Pintek PS-205 (Đài Loan)</t>
  </si>
  <si>
    <t>Osilocope Gwinstek GBS-1204 (Đài Loan)</t>
  </si>
  <si>
    <t>Máy phát sóng âm tần Pintek FG-32 (Đài Loan)</t>
  </si>
  <si>
    <t>Bàn thí nghiệm TA-10 (Việt Nam)</t>
  </si>
  <si>
    <t>Bộ thực tập - thí nghiệm mạch điện một chiều EM-600-DC (Việt Nam)</t>
  </si>
  <si>
    <t>Bộ thực tập - thí nghiệm mạch điện xoay chiều 1 pha EM-600-1P (Việt Nam)</t>
  </si>
  <si>
    <t>Bộ thực tập - thí nghiệm mạch điện xoay chiều 3 pha EM-600-3P (Việt Nam)</t>
  </si>
  <si>
    <t>Máy in lazer Canon LBP 3300</t>
  </si>
  <si>
    <t>Bộ đào tạo Scanda quy mô tích hợp cỡ nhỏ, FX3U-GT-TRN-KIT</t>
  </si>
  <si>
    <t>Bộ đào tạo Scanda quy mô tích hợp cỡ lớn, QPLC-TRN-KIT</t>
  </si>
  <si>
    <t>Bộ cơ cấu chấp hành 1, ACT-BOARD-FA1</t>
  </si>
  <si>
    <t>Bộ cơ cấu chấp hành 2, ACT-STATION-FA1</t>
  </si>
  <si>
    <t xml:space="preserve">Cáp CC-Link, MELSECNET + RJ45 HUB Switch </t>
  </si>
  <si>
    <t>Bàn thí nghiệm CITA BHV-01 1200X850X800</t>
  </si>
  <si>
    <t>Máy vi tính để bàn core I5 KTS-I5-3470</t>
  </si>
  <si>
    <t>Phần mềm MCWorks 64 Mitsubishi SW1DND-MCWDV-ET500</t>
  </si>
  <si>
    <t>Phần mềm GXWorks và GTWorks Mitsubishi SW4D5C-QSET-E Mitsubishi SW2D5C-GTWK2-E</t>
  </si>
  <si>
    <t>Tủ điều khiển máy tiện CNC (Mã số ĐT 2015 - TN01)</t>
  </si>
  <si>
    <t>Máy tính xách tay Dell 14" Core I3 (Trung Quốc)</t>
  </si>
  <si>
    <t>Kềm tuốt dây Asika AK-340</t>
  </si>
  <si>
    <t>Kềm bấm đầu cos WF 2C 0.5~2.5</t>
  </si>
  <si>
    <t>Đồng hồ đo Vom kim Kyoritsu 1109s (Thái Lan)</t>
  </si>
  <si>
    <t>Đồng hồ đo Vom số Kyoritsu 1012 (Thái Lan)</t>
  </si>
  <si>
    <t>Ampere kềm dạng kim 2608 Kyoritsu (Thái Lan)</t>
  </si>
  <si>
    <t>Ampere kềm dạng số 2027 Kyoritsu (Thái Lan)</t>
  </si>
  <si>
    <t>Đồng hồ MegaOhm dạng kim (K3165)(Thái Lan)</t>
  </si>
  <si>
    <t>Màn hình LCD Compad 18.5"</t>
  </si>
  <si>
    <t>Access point D-Link N300</t>
  </si>
  <si>
    <t>Mô hình xe ôtô tổng thành xe (xe Toyota 4 chỗ)</t>
  </si>
  <si>
    <t>Vỏ xe Corona P175/70R13</t>
  </si>
  <si>
    <t>Vỏ xe Jeep 650 16LT Casumina</t>
  </si>
  <si>
    <t>Màn hình LCD Dell 17'</t>
  </si>
  <si>
    <t>Máy in Canon LBP-3300</t>
  </si>
  <si>
    <t>Máy nước uống nóng lạnh Alaska YLR-R81C</t>
  </si>
  <si>
    <t>KHOA KINH TẾ</t>
  </si>
  <si>
    <t>KHOA CÔNG NGHỆ NHIỆT -LẠNH</t>
  </si>
  <si>
    <t>Đồng hồ Vom ngoại</t>
  </si>
  <si>
    <t>Ampe kềm ngoại</t>
  </si>
  <si>
    <t>Tuocnovit (loại 2 đầu) ngoại</t>
  </si>
  <si>
    <t>Kềm cắt ngoại</t>
  </si>
  <si>
    <t>Kềm bằng ngoại</t>
  </si>
  <si>
    <t>Kềm nhọn ngoại</t>
  </si>
  <si>
    <t>Bộ gia công ống ngoại</t>
  </si>
  <si>
    <t>Đồng hồ sạc ga ngoại</t>
  </si>
  <si>
    <t>Lốc máy lạnh HP/220V ngoại</t>
  </si>
  <si>
    <t>PHÒNG KẾ HOẠCH TÀI CHÍNH</t>
  </si>
  <si>
    <t>Máy soi tiền giả Argus</t>
  </si>
  <si>
    <t>Máy quét mã vạch Datalogic QP 2430</t>
  </si>
  <si>
    <t>Máy hủy tài liệu PS-650C</t>
  </si>
  <si>
    <t>Máy quét HP G3110 (L2698A)</t>
  </si>
  <si>
    <t>Máy tính casio 12 số (DZ-12S)</t>
  </si>
  <si>
    <t>PHÒNG KHẢO THÍ VÀ ĐẢM BẢO CHẤT LƯỢNG</t>
  </si>
  <si>
    <t>Máy cắt giấy (khổ A3)</t>
  </si>
  <si>
    <t>Máy Scan chấm bài thi trắc nghiệm Smart Office PS456U - Plustek (TQ)</t>
  </si>
  <si>
    <t>Phần mềm quản lý ngân hàng khảo thí và thi trắc nghiệm (02 module + 20 tính năng)</t>
  </si>
  <si>
    <t>Server IBM x 3650 M4 (Memory 2 x IBM 4Gb) (TQ)</t>
  </si>
  <si>
    <t>Vigor 3900-Centralized VPN Server Router (TQ)</t>
  </si>
  <si>
    <t>UPS Santak C3K3K 3.000 VA (TQ)</t>
  </si>
  <si>
    <t>Hệ điều hành Windows Server 2012 R2 - Standard 64bit (TQ)</t>
  </si>
  <si>
    <t>Switch Dlink 5 port</t>
  </si>
  <si>
    <t>Ampli + loa</t>
  </si>
  <si>
    <t>Tủ điện + dây điện + CB</t>
  </si>
  <si>
    <t>Tủ điện</t>
  </si>
  <si>
    <t>Hộp</t>
  </si>
  <si>
    <t>Camera IP hồng ngoại VP-153B</t>
  </si>
  <si>
    <t>Đầu ghi hình KTS 8 kênh VP 860NVR</t>
  </si>
  <si>
    <t>Ổ cứng chuyên dụng cho Camera 2TB WD20PURX</t>
  </si>
  <si>
    <t>Đầu ghi hình VP 860NVR</t>
  </si>
  <si>
    <t>PHÒNG THIẾT BỊ - VẬT TƯ</t>
  </si>
  <si>
    <t>Máy in Laser Jet Pro 200 Color M251nW (Trung Quốc)</t>
  </si>
  <si>
    <t>Máy vi tính để bàn Intel Core I5-3.4Ghz + LCD 18.5 Led HP</t>
  </si>
  <si>
    <t xml:space="preserve">Máy Scan Canon Lide 210 </t>
  </si>
  <si>
    <t>Radio catssette JVC RC EZ57B</t>
  </si>
  <si>
    <t>Radio catssette JVC RC EZ57U</t>
  </si>
  <si>
    <t>Radio catssette Toshiba TX DK 3000S</t>
  </si>
  <si>
    <t>Micro Guinness BG-59</t>
  </si>
  <si>
    <t>Ổ cắm điện 10m (quay Lioa)</t>
  </si>
  <si>
    <t>Server IBM x 3650 M4 (Memory 4 x IBM 4Gb) (TQ)</t>
  </si>
  <si>
    <t>Tủ Rack 20U 600 x 600 (tải trọng 1.000kg) (VN)</t>
  </si>
  <si>
    <t>Hệ thống website trường (15 tính năng) (VN)</t>
  </si>
  <si>
    <t>Bản quyền phần mềm Windows Server WinSVRStd 2012R2 (2CPU) English ROK (00Y6267) vĩnh viễn 1 Server cố định</t>
  </si>
  <si>
    <t>Máy chụp hình Body Nikon D5300</t>
  </si>
  <si>
    <t>Len 18-55 VR +thẻ nhớ 16GB Scanclisk bao da</t>
  </si>
  <si>
    <t>Máy đo đường huyết Performa</t>
  </si>
  <si>
    <t>Máy đo huyết áp Omronh 8718</t>
  </si>
  <si>
    <t>Đầu máy huyết áp Aka 2</t>
  </si>
  <si>
    <t>PHÒNG QUẢN LÝ KHOA HỌC - HTQT</t>
  </si>
  <si>
    <t>Xe đạp điện Bomelli</t>
  </si>
  <si>
    <t xml:space="preserve">Cái </t>
  </si>
  <si>
    <t>Gậy ba khúc</t>
  </si>
  <si>
    <t>Cây</t>
  </si>
  <si>
    <t>Ổ cứng di động 3TB WD My Passport</t>
  </si>
  <si>
    <t>PHÒNG CÔNG TÁC CHÍNH TRỊ - HSSV</t>
  </si>
  <si>
    <t>Máy ép nhựa Plastic YT320 (khổ A4)</t>
  </si>
  <si>
    <t>Bàn cắt giấy (SQ 3103 khổ A4 Đài Loan)</t>
  </si>
  <si>
    <t>NĂM 2015</t>
  </si>
  <si>
    <t>VP ĐOÀN</t>
  </si>
  <si>
    <t>KHOA CÔNG NGHỆ MAY - THỜI TRANG</t>
  </si>
  <si>
    <t>NĂM 2013</t>
  </si>
  <si>
    <t>KHOA CÔNG NGHỆ  ĐỘNG LỰC</t>
  </si>
  <si>
    <t>Mô hình hệ thống điều hòa không khí trên xe ôtô được điều khiển bằng động cơ điện</t>
  </si>
  <si>
    <t>Động cơ dầu 4 xylanh Hyundai 1T25</t>
  </si>
  <si>
    <t>Hộp số 5 cấp</t>
  </si>
  <si>
    <t>Bộ đèn pha ôtô đời mới 12V</t>
  </si>
  <si>
    <t>Bộ đèn sau ôtô theo mẫu</t>
  </si>
  <si>
    <t>Ăc quy ôtô 70AH-12V</t>
  </si>
  <si>
    <t>Bộ điều khiển khóa cửa ôtô bằng điện (Nhật )</t>
  </si>
  <si>
    <t>Bộ túi khí an toàn BMW</t>
  </si>
  <si>
    <t>Bộ vi xử lý hệ thống lái điện tử</t>
  </si>
  <si>
    <t>Bộ vi xử lý hệ thống phanh ECU - ABS</t>
  </si>
  <si>
    <t>Bộ vi xử lý hệ thống treo khí nén ECU</t>
  </si>
  <si>
    <t>Bơm cao áp VE -  Nhật Bản</t>
  </si>
  <si>
    <t>Bơm cao áp PF -  Nhật Bản</t>
  </si>
  <si>
    <t>Bơm cao áp PE -  Nhật Bản</t>
  </si>
  <si>
    <t>Bơm trợ lực hệ thống lái Toyota</t>
  </si>
  <si>
    <t>Dàn lạnh của hệ thống lạnh ôtô theo mẫu</t>
  </si>
  <si>
    <t>Dàn nóng của hệ thống lạnh ôtô theo mẫu</t>
  </si>
  <si>
    <t>Đầu DVD ôtô 12V</t>
  </si>
  <si>
    <t>Máy nén máy lạnh ôtô (Nhật)</t>
  </si>
  <si>
    <t>Máy phát điện xoay chiều 12V</t>
  </si>
  <si>
    <t>Môtơ trợ lực hệ thống lái điện tử 12V-1KW</t>
  </si>
  <si>
    <t>Phuộc treo khí</t>
  </si>
  <si>
    <t>Relay 4 chân Nissan</t>
  </si>
  <si>
    <t>Động cơ tháo lắp</t>
  </si>
  <si>
    <t>Hệ thống treo độc lập xe Toyota</t>
  </si>
  <si>
    <t>Hệ thống lái trở lực điện</t>
  </si>
  <si>
    <t>Họng ga TRC</t>
  </si>
  <si>
    <t>Hộp điều khiển thân xe Toyota</t>
  </si>
  <si>
    <t>Hộp số sàn</t>
  </si>
  <si>
    <t>KHOA ĐIỆN - ĐIỆN TỬ</t>
  </si>
  <si>
    <t>Đồng hồ VOM dạng kim (K1110)</t>
  </si>
  <si>
    <t>Đồng hồ VOM dạng kim (K1012)</t>
  </si>
  <si>
    <t>Đồng hồ MegaOhm dạng kim (K3165)</t>
  </si>
  <si>
    <t>Ampere kềm dạng hiển thị kim (K2608A)</t>
  </si>
  <si>
    <t>Ampere kềm dạng số (K2017)</t>
  </si>
  <si>
    <t>Đồng hồ MegaOhm dạng số Kyoritsu 3007A (Japan)</t>
  </si>
  <si>
    <t>Micrô không dây sennheiser</t>
  </si>
  <si>
    <t>Máy vi tính để bàn Intel Core I3 - 2120 3.3Ghz + LCD 18.5” (China)</t>
  </si>
  <si>
    <t>Máy lạnh Panasonic 2HP (VN)</t>
  </si>
  <si>
    <t>KHOA CÔNG NGHỆ MAY</t>
  </si>
  <si>
    <t>PHÒNG TỔ CHỨC - HÀNH CHÍNH - TỔNG HỢP</t>
  </si>
  <si>
    <t>Máy tính tay DF 120TM</t>
  </si>
  <si>
    <t>Máy khoan bê tông 220V BOSEH</t>
  </si>
  <si>
    <t>PHÒNG ĐÀO TẠO</t>
  </si>
  <si>
    <t>Ổn áp Lioa</t>
  </si>
  <si>
    <t>Kính hiển vi XSP 13A</t>
  </si>
  <si>
    <t>BAN QUẢN LÝ DỰ ÁN XÂY DỰNG</t>
  </si>
  <si>
    <t>Máy in HP Laser Jet P1606DN</t>
  </si>
  <si>
    <t>Máy đếm tiền OUDIS 9688</t>
  </si>
  <si>
    <t>Danh mục thiết bị</t>
  </si>
  <si>
    <t>Ghi chú</t>
  </si>
  <si>
    <t>Tổng Cộng đầu tư trang bị năm 2013-2017</t>
  </si>
  <si>
    <t>I</t>
  </si>
  <si>
    <t>II</t>
  </si>
  <si>
    <t>III</t>
  </si>
  <si>
    <t>IV</t>
  </si>
  <si>
    <t>NĂM 2014</t>
  </si>
  <si>
    <t>KHOA ĐỘNG LỰC</t>
  </si>
  <si>
    <t>Mô hình phanh dầu trợ lực khí nén của xe tải 5 tấn</t>
  </si>
  <si>
    <t>Mô hình động cơ xe Vios 2007 Toyota</t>
  </si>
  <si>
    <t>Mô hình động cơ dầu sử dụng bơm PE 8 xylanh</t>
  </si>
  <si>
    <t>Mô hình hệ thống lái kiểu Macpherson Toyota</t>
  </si>
  <si>
    <t>Mô hình hệ thống lái trợ lực điện Toyota</t>
  </si>
  <si>
    <t>Hộp số tự động Toyota</t>
  </si>
  <si>
    <t>Động cơ tháo lắp (VN)</t>
  </si>
  <si>
    <t>Hộp số sàn MT - Toyota Camry 97</t>
  </si>
  <si>
    <t>Bơm cao áp Commonrail - Nhật</t>
  </si>
  <si>
    <t>Mô hình hệ thống chiếu sáng, tín hiệu Xenon và gạt nước sử dụng mạng quản lý can Toyota</t>
  </si>
  <si>
    <t>Mô hình tổng thành động cơ Toyota Yaris</t>
  </si>
  <si>
    <t>Động cơ dầu Vikyno</t>
  </si>
  <si>
    <t>Mô hình hộp số trên xe 2 cầu chủ động Toyota</t>
  </si>
  <si>
    <t>Mô hình động cơ phun dầu điện tử (Common rail) được làm mới dựa trên linh kiện của Hàn Quốc - Động cơ dầu 4 kỳ, 4 xilanh - MH-CMR</t>
  </si>
  <si>
    <t>Mô hình tổng thành xe du lịch</t>
  </si>
  <si>
    <t>Mô hình hệ thống phanh chống hãm cứng (ABS) thuộc dòng xe Toyota Camry</t>
  </si>
  <si>
    <t>KHOA CƠ KHÍ</t>
  </si>
  <si>
    <t>Ổn áp Lioa 15KVA 3 pha (VN)</t>
  </si>
  <si>
    <t>Ổn áp Lioa 10KVA 3 pha (VN)</t>
  </si>
  <si>
    <t>Máy vi tính để bàn VTB Core I3 + màn hình LCD 18.5" (VN)</t>
  </si>
  <si>
    <t>Máy chiếu đa phương tiện công nghệ LCD NEC NP-P451XG (TQ)</t>
  </si>
  <si>
    <t>Thước cặp 150, Mitutoyo 1/50 (Nhật)</t>
  </si>
  <si>
    <t>Panme cơ Mitutoyo (0-25)</t>
  </si>
  <si>
    <t>Áo côn số 4-5 (ĐL)</t>
  </si>
  <si>
    <t>Áo côn số 2-4 (ĐL)</t>
  </si>
  <si>
    <t>Áo côn số 3-4 (ĐL)</t>
  </si>
  <si>
    <t>Bộ lục giác (Mỹ)</t>
  </si>
  <si>
    <t>Kềm điện</t>
  </si>
  <si>
    <t>Đồng hồ so Nhật (0-10mm,1/10)</t>
  </si>
  <si>
    <t>Bút thử điện</t>
  </si>
  <si>
    <t>Động cơ không đồng bộ 3 pha, điện áp 380/660V, 1.5 HP, 1.450v/p</t>
  </si>
  <si>
    <t>Động cơ không đồng bộ 3 pha 2 cấp tốc độ Δ/YY, 1.5 HP, tốc độ thấp: 1500v/p, tốc độ cao: 3000v/p</t>
  </si>
  <si>
    <t>Manequin bán thân nữ bằng nhựa</t>
  </si>
  <si>
    <t>Con</t>
  </si>
  <si>
    <t>Manequin Fulset size M</t>
  </si>
  <si>
    <t>Máy may bằng 1 kim cơ công nghiệp Juki DDL555N</t>
  </si>
  <si>
    <t>Máy may bằng 1 kim cơ Juki</t>
  </si>
  <si>
    <t>KHOA ĐIỆN LẠNH</t>
  </si>
  <si>
    <t>Mô hình chu trình làm lạnh một cấp có thiết bị hồi nhiệt trên giản đồ LgP-h</t>
  </si>
  <si>
    <t>PHÒNG QUẢN TRỊ CƠ SỞ VẬT CHẤT</t>
  </si>
  <si>
    <t>Trạm biến áp chuyên dùng 1x400KVA 15-22/0.4KV</t>
  </si>
  <si>
    <t>Máy in Canon MF4750 (Hàn Quốc)</t>
  </si>
  <si>
    <t>Máy vi tính xách tay (Dell precision M3800) (Malaysia)</t>
  </si>
  <si>
    <t>Máy vi tính để bàn DELL Core I5 + màn hình LCD 18.6" (Malaysia)</t>
  </si>
  <si>
    <t>Máy nước uống nóng lạnh Alaska</t>
  </si>
  <si>
    <t>Thước dây sắt 10m (Nhật)</t>
  </si>
  <si>
    <t>USB 8G</t>
  </si>
  <si>
    <t>Màn chiếu 80x80 inch</t>
  </si>
  <si>
    <t>Micro hội nghị</t>
  </si>
  <si>
    <t>PHÒNG CÔNG TÁC HỌC SINH - SINH VIÊN</t>
  </si>
  <si>
    <t>Máy in Olivetti PR2, Plus</t>
  </si>
  <si>
    <t>Máy in đa chức năng Canon MF4750</t>
  </si>
  <si>
    <t>Máy in đa chức năng HP 1536 DNF</t>
  </si>
  <si>
    <t xml:space="preserve">TRUNG TÂM TRUYỀN THÔNG </t>
  </si>
  <si>
    <t>Máy quét mã vạch Motorola DS6708</t>
  </si>
  <si>
    <t>Server IBM 3650 M4 (Trung Quốc)</t>
  </si>
  <si>
    <t>Router Draytex 3900 (Trung Quốc)</t>
  </si>
  <si>
    <t>UPS Santak C2K (Trung Quốc)</t>
  </si>
  <si>
    <t>TRUNG TÂM BẢO TRÌ</t>
  </si>
  <si>
    <t>Máy server Intel Xeon E3-1230V2 3.3GHz, LCD 21.5"</t>
  </si>
  <si>
    <t>Bộ lưu điện UPS 1000VA</t>
  </si>
  <si>
    <t>Bộ dụng cụ làm mạng Talon</t>
  </si>
  <si>
    <t>Card test main PTi9</t>
  </si>
  <si>
    <t>Dụng cụ test cable RJ11-RJ45</t>
  </si>
  <si>
    <t>Ổ ghi DVD USB 2.0 ASUS</t>
  </si>
  <si>
    <t>USB 8G CMFVY3 - USB 3.0</t>
  </si>
  <si>
    <t>VGA Extender (nối tín hiệu VGA bằng cáp mạng khoảng cách 60m)</t>
  </si>
  <si>
    <t>Máy đo khoảng cách (Laser Bosch GLM 80)</t>
  </si>
  <si>
    <t>Máy nén khí Puma 1HP</t>
  </si>
  <si>
    <t>Kềm bấm mạng RJ45 (AMP 114058-2)</t>
  </si>
  <si>
    <t>Dây cáp truyền dữ liệu RS232 USB-USB</t>
  </si>
  <si>
    <t>Sợi</t>
  </si>
  <si>
    <t>Dây cáp truyền dữ liệu PLC cổng USB-RS232</t>
  </si>
  <si>
    <t>Đồng hồ đo Vom dạng hiển thị kim Kyoritsu</t>
  </si>
  <si>
    <t>Đồng hồ đo Vom dạng hiển thị số Kyoritsu</t>
  </si>
  <si>
    <t>Đồng hồ Amper kềm dạng số Kyoritsu</t>
  </si>
  <si>
    <t>Máy mài cầm tay Makita</t>
  </si>
  <si>
    <t>Bộ lưu điện 2000VA</t>
  </si>
  <si>
    <t>Ổ cứng di động 1TB</t>
  </si>
  <si>
    <t>TRƯỜNG TRUNG HỌC PHỔ THÔNG</t>
  </si>
  <si>
    <t>Máy vi tính xách tay Sony (Intel core I3)</t>
  </si>
  <si>
    <t>Tivi Led LG 42LS600-42"</t>
  </si>
  <si>
    <t>Máy lạnh Panasonic 2 HP</t>
  </si>
  <si>
    <t>Máy vi tính xách tay HP (CPU core I3)</t>
  </si>
  <si>
    <t xml:space="preserve">Dao nhỏ </t>
  </si>
  <si>
    <t>Dao trung</t>
  </si>
  <si>
    <t>Dao lớn</t>
  </si>
  <si>
    <t>Dao chặt xương</t>
  </si>
  <si>
    <t>Dao bào</t>
  </si>
  <si>
    <t>Kéo làm bếp</t>
  </si>
  <si>
    <t>Thớt gỗ nhỏ</t>
  </si>
  <si>
    <t>PHÒNG KIỂM ĐỊNH CHẤT LƯỢNG GIÁO DỤC</t>
  </si>
  <si>
    <t>Máy tính xách tay Sony Vaio SVF14N22SGB</t>
  </si>
  <si>
    <t>PHÒNG THANH TRA</t>
  </si>
  <si>
    <t>Màn hình LCD DELL 17"</t>
  </si>
  <si>
    <t>VĂN PHÒNG ĐOÀN</t>
  </si>
  <si>
    <t>Máy đọc mã vạch (MT 7950)</t>
  </si>
  <si>
    <t>Bản quyền phần mềm windows sever 2012 (00Y5334)</t>
  </si>
  <si>
    <r>
      <t>Micro thu tiếng, nguồn cung cấp 12V, vùng hoạt động 5m</t>
    </r>
    <r>
      <rPr>
        <vertAlign val="superscript"/>
        <sz val="12"/>
        <rFont val="Times New Roman"/>
        <family val="1"/>
      </rPr>
      <t>2</t>
    </r>
    <r>
      <rPr>
        <sz val="12"/>
        <rFont val="Times New Roman"/>
        <family val="1"/>
      </rPr>
      <t xml:space="preserve"> -10m</t>
    </r>
    <r>
      <rPr>
        <vertAlign val="superscript"/>
        <sz val="12"/>
        <rFont val="Times New Roman"/>
        <family val="1"/>
      </rPr>
      <t>2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</si>
</sst>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_-* #,##0\ _₫_-;\-* #,##0\ _₫_-;_-* &quot;-&quot;??\ _₫_-;_-@_-"/>
    <numFmt numFmtId="165" formatCode="_(* #,##0_);_(* \(#,##0\);_(* &quot;-&quot;??_);_(@_)"/>
  </numFmts>
  <fonts count="19" x14ac:knownFonts="1">
    <font>
      <sz val="11"/>
      <color theme="1"/>
      <name val="Calibri"/>
      <family val="2"/>
      <scheme val="minor"/>
    </font>
    <font>
      <sz val="10"/>
      <color theme="1"/>
      <name val="VNI-Times"/>
      <family val="2"/>
    </font>
    <font>
      <b/>
      <sz val="13"/>
      <color indexed="8"/>
      <name val="Times New Roman"/>
      <family val="1"/>
    </font>
    <font>
      <b/>
      <sz val="13"/>
      <name val="Times New Roman"/>
      <family val="1"/>
    </font>
    <font>
      <sz val="13"/>
      <color indexed="8"/>
      <name val="Times New Roman"/>
      <family val="1"/>
    </font>
    <font>
      <sz val="10"/>
      <color indexed="8"/>
      <name val="VNI-Times"/>
      <family val="2"/>
    </font>
    <font>
      <sz val="13"/>
      <color theme="1"/>
      <name val="Times New Roman"/>
      <family val="1"/>
    </font>
    <font>
      <b/>
      <sz val="13"/>
      <color indexed="8"/>
      <name val="VNI-Times"/>
      <family val="2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sz val="12"/>
      <name val="Times New Roman"/>
      <family val="1"/>
      <charset val="163"/>
    </font>
    <font>
      <vertAlign val="superscript"/>
      <sz val="12"/>
      <name val="Times New Roman"/>
      <family val="1"/>
    </font>
    <font>
      <sz val="12"/>
      <color rgb="FF000000"/>
      <name val="Times New Roman"/>
      <family val="1"/>
    </font>
    <font>
      <b/>
      <sz val="12"/>
      <color rgb="FF000000"/>
      <name val="Times New Roman"/>
      <family val="1"/>
    </font>
    <font>
      <b/>
      <i/>
      <sz val="12"/>
      <name val="Times New Roman"/>
      <family val="1"/>
    </font>
    <font>
      <b/>
      <sz val="12"/>
      <color indexed="8"/>
      <name val="Times New Roman"/>
      <family val="1"/>
      <charset val="163"/>
    </font>
    <font>
      <sz val="12"/>
      <color indexed="8"/>
      <name val="VNI-Times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43" fontId="5" fillId="0" borderId="0" applyFont="0" applyFill="0" applyBorder="0" applyAlignment="0" applyProtection="0"/>
  </cellStyleXfs>
  <cellXfs count="181">
    <xf numFmtId="0" fontId="0" fillId="0" borderId="0" xfId="0"/>
    <xf numFmtId="0" fontId="4" fillId="0" borderId="0" xfId="1" applyFont="1" applyFill="1" applyAlignment="1">
      <alignment vertical="center"/>
    </xf>
    <xf numFmtId="0" fontId="3" fillId="0" borderId="4" xfId="1" applyFont="1" applyFill="1" applyBorder="1" applyAlignment="1">
      <alignment horizontal="center" vertical="center" wrapText="1"/>
    </xf>
    <xf numFmtId="0" fontId="4" fillId="0" borderId="0" xfId="1" applyFont="1" applyFill="1" applyAlignment="1">
      <alignment vertical="center" wrapText="1"/>
    </xf>
    <xf numFmtId="0" fontId="4" fillId="0" borderId="4" xfId="1" applyFont="1" applyFill="1" applyBorder="1" applyAlignment="1">
      <alignment vertical="center"/>
    </xf>
    <xf numFmtId="0" fontId="2" fillId="0" borderId="4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vertical="center" wrapText="1"/>
    </xf>
    <xf numFmtId="0" fontId="4" fillId="2" borderId="0" xfId="0" applyFont="1" applyFill="1" applyAlignment="1">
      <alignment vertical="center"/>
    </xf>
    <xf numFmtId="3" fontId="0" fillId="0" borderId="0" xfId="0" applyNumberFormat="1"/>
    <xf numFmtId="3" fontId="6" fillId="0" borderId="6" xfId="0" applyNumberFormat="1" applyFont="1" applyBorder="1" applyAlignment="1">
      <alignment vertical="center"/>
    </xf>
    <xf numFmtId="0" fontId="2" fillId="0" borderId="0" xfId="0" applyFont="1" applyFill="1" applyBorder="1" applyAlignment="1">
      <alignment vertical="center" wrapText="1"/>
    </xf>
    <xf numFmtId="0" fontId="7" fillId="0" borderId="0" xfId="0" applyFont="1" applyFill="1" applyBorder="1" applyAlignment="1">
      <alignment vertical="center" wrapText="1"/>
    </xf>
    <xf numFmtId="0" fontId="7" fillId="0" borderId="0" xfId="0" applyFont="1" applyFill="1" applyAlignment="1">
      <alignment vertical="center" wrapText="1"/>
    </xf>
    <xf numFmtId="3" fontId="4" fillId="0" borderId="7" xfId="1" applyNumberFormat="1" applyFont="1" applyFill="1" applyBorder="1" applyAlignment="1">
      <alignment vertical="center"/>
    </xf>
    <xf numFmtId="0" fontId="3" fillId="0" borderId="4" xfId="1" applyFont="1" applyFill="1" applyBorder="1" applyAlignment="1">
      <alignment horizontal="center" vertical="center"/>
    </xf>
    <xf numFmtId="3" fontId="6" fillId="0" borderId="4" xfId="0" applyNumberFormat="1" applyFont="1" applyFill="1" applyBorder="1" applyAlignment="1">
      <alignment vertic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vertical="center"/>
    </xf>
    <xf numFmtId="0" fontId="6" fillId="0" borderId="6" xfId="0" applyFont="1" applyBorder="1" applyAlignment="1">
      <alignment horizontal="center" vertical="center"/>
    </xf>
    <xf numFmtId="3" fontId="6" fillId="0" borderId="6" xfId="0" applyNumberFormat="1" applyFont="1" applyBorder="1" applyAlignment="1">
      <alignment horizontal="right" vertical="center"/>
    </xf>
    <xf numFmtId="0" fontId="9" fillId="0" borderId="0" xfId="1" applyFont="1" applyFill="1" applyAlignment="1">
      <alignment horizontal="left" vertical="center"/>
    </xf>
    <xf numFmtId="0" fontId="10" fillId="0" borderId="0" xfId="1" applyFont="1" applyFill="1" applyAlignment="1">
      <alignment vertical="center"/>
    </xf>
    <xf numFmtId="0" fontId="10" fillId="0" borderId="0" xfId="1" applyFont="1" applyFill="1" applyAlignment="1">
      <alignment horizontal="center" vertical="center"/>
    </xf>
    <xf numFmtId="0" fontId="10" fillId="0" borderId="0" xfId="1" applyFont="1" applyFill="1" applyBorder="1" applyAlignment="1">
      <alignment vertical="center"/>
    </xf>
    <xf numFmtId="0" fontId="8" fillId="0" borderId="0" xfId="1" applyFont="1" applyFill="1" applyAlignment="1"/>
    <xf numFmtId="0" fontId="10" fillId="0" borderId="0" xfId="1" applyFont="1" applyFill="1" applyAlignment="1">
      <alignment horizontal="center"/>
    </xf>
    <xf numFmtId="0" fontId="11" fillId="0" borderId="0" xfId="1" applyFont="1" applyFill="1" applyAlignment="1"/>
    <xf numFmtId="0" fontId="11" fillId="0" borderId="0" xfId="1" applyFont="1" applyFill="1"/>
    <xf numFmtId="0" fontId="8" fillId="0" borderId="0" xfId="1" applyFont="1" applyFill="1" applyAlignment="1">
      <alignment horizontal="center"/>
    </xf>
    <xf numFmtId="3" fontId="8" fillId="0" borderId="0" xfId="1" applyNumberFormat="1" applyFont="1" applyFill="1" applyAlignment="1"/>
    <xf numFmtId="0" fontId="10" fillId="0" borderId="0" xfId="1" applyFont="1" applyFill="1" applyBorder="1" applyAlignment="1">
      <alignment horizontal="center"/>
    </xf>
    <xf numFmtId="3" fontId="11" fillId="0" borderId="0" xfId="1" applyNumberFormat="1" applyFont="1" applyFill="1"/>
    <xf numFmtId="0" fontId="11" fillId="0" borderId="0" xfId="1" applyFont="1" applyFill="1" applyBorder="1" applyAlignment="1">
      <alignment horizontal="center"/>
    </xf>
    <xf numFmtId="3" fontId="11" fillId="0" borderId="0" xfId="1" applyNumberFormat="1" applyFont="1" applyFill="1" applyBorder="1"/>
    <xf numFmtId="0" fontId="11" fillId="0" borderId="0" xfId="1" applyFont="1" applyFill="1" applyBorder="1"/>
    <xf numFmtId="0" fontId="8" fillId="0" borderId="1" xfId="1" applyFont="1" applyFill="1" applyBorder="1" applyAlignment="1">
      <alignment horizontal="center" vertical="center" wrapText="1"/>
    </xf>
    <xf numFmtId="0" fontId="8" fillId="0" borderId="1" xfId="1" applyFont="1" applyFill="1" applyBorder="1" applyAlignment="1">
      <alignment horizontal="center" vertical="center"/>
    </xf>
    <xf numFmtId="0" fontId="10" fillId="0" borderId="1" xfId="1" applyFont="1" applyFill="1" applyBorder="1" applyAlignment="1">
      <alignment horizontal="center" vertical="center"/>
    </xf>
    <xf numFmtId="3" fontId="11" fillId="0" borderId="1" xfId="1" applyNumberFormat="1" applyFont="1" applyFill="1" applyBorder="1" applyAlignment="1">
      <alignment vertical="center"/>
    </xf>
    <xf numFmtId="0" fontId="11" fillId="0" borderId="0" xfId="1" applyFont="1" applyFill="1" applyAlignment="1">
      <alignment vertical="center"/>
    </xf>
    <xf numFmtId="0" fontId="8" fillId="0" borderId="2" xfId="1" applyFont="1" applyFill="1" applyBorder="1" applyAlignment="1">
      <alignment horizontal="center" vertical="center" wrapText="1"/>
    </xf>
    <xf numFmtId="0" fontId="8" fillId="0" borderId="2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3" fontId="10" fillId="0" borderId="2" xfId="1" applyNumberFormat="1" applyFont="1" applyFill="1" applyBorder="1" applyAlignment="1">
      <alignment horizontal="center" vertical="center"/>
    </xf>
    <xf numFmtId="0" fontId="8" fillId="0" borderId="3" xfId="1" applyFont="1" applyFill="1" applyBorder="1" applyAlignment="1">
      <alignment horizontal="center" vertical="center" wrapText="1"/>
    </xf>
    <xf numFmtId="0" fontId="8" fillId="0" borderId="3" xfId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/>
    </xf>
    <xf numFmtId="3" fontId="11" fillId="0" borderId="3" xfId="1" applyNumberFormat="1" applyFont="1" applyFill="1" applyBorder="1" applyAlignment="1">
      <alignment vertical="center"/>
    </xf>
    <xf numFmtId="0" fontId="8" fillId="0" borderId="4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/>
    </xf>
    <xf numFmtId="0" fontId="8" fillId="0" borderId="4" xfId="0" applyFont="1" applyFill="1" applyBorder="1" applyAlignment="1">
      <alignment vertical="center" wrapText="1"/>
    </xf>
    <xf numFmtId="0" fontId="11" fillId="0" borderId="4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vertical="center" wrapText="1"/>
    </xf>
    <xf numFmtId="0" fontId="11" fillId="0" borderId="0" xfId="0" applyFont="1" applyFill="1" applyBorder="1"/>
    <xf numFmtId="0" fontId="11" fillId="0" borderId="0" xfId="0" applyFont="1" applyFill="1"/>
    <xf numFmtId="0" fontId="9" fillId="0" borderId="4" xfId="0" applyFont="1" applyFill="1" applyBorder="1" applyAlignment="1">
      <alignment vertical="center" wrapText="1"/>
    </xf>
    <xf numFmtId="0" fontId="9" fillId="0" borderId="4" xfId="0" applyFont="1" applyFill="1" applyBorder="1" applyAlignment="1">
      <alignment horizontal="left" vertical="center" wrapText="1"/>
    </xf>
    <xf numFmtId="0" fontId="9" fillId="0" borderId="4" xfId="0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vertical="center"/>
    </xf>
    <xf numFmtId="0" fontId="8" fillId="0" borderId="4" xfId="0" applyFont="1" applyFill="1" applyBorder="1" applyAlignment="1">
      <alignment horizontal="left" vertical="center" wrapText="1"/>
    </xf>
    <xf numFmtId="0" fontId="11" fillId="0" borderId="0" xfId="0" applyFont="1" applyFill="1" applyBorder="1" applyAlignment="1">
      <alignment vertical="center" wrapText="1"/>
    </xf>
    <xf numFmtId="0" fontId="11" fillId="0" borderId="0" xfId="0" applyFont="1" applyFill="1" applyAlignment="1">
      <alignment vertical="center" wrapText="1"/>
    </xf>
    <xf numFmtId="0" fontId="11" fillId="0" borderId="4" xfId="0" applyFont="1" applyFill="1" applyBorder="1" applyAlignment="1">
      <alignment horizontal="left" vertical="center"/>
    </xf>
    <xf numFmtId="0" fontId="8" fillId="2" borderId="3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/>
    </xf>
    <xf numFmtId="0" fontId="11" fillId="2" borderId="3" xfId="0" applyFont="1" applyFill="1" applyBorder="1" applyAlignment="1">
      <alignment vertical="center"/>
    </xf>
    <xf numFmtId="0" fontId="11" fillId="2" borderId="0" xfId="0" applyFont="1" applyFill="1" applyAlignment="1">
      <alignment vertical="center"/>
    </xf>
    <xf numFmtId="0" fontId="8" fillId="2" borderId="3" xfId="0" applyFont="1" applyFill="1" applyBorder="1" applyAlignment="1">
      <alignment horizontal="left" vertical="center"/>
    </xf>
    <xf numFmtId="0" fontId="11" fillId="2" borderId="4" xfId="0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vertical="center" wrapText="1"/>
    </xf>
    <xf numFmtId="0" fontId="9" fillId="2" borderId="0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11" fillId="2" borderId="0" xfId="0" applyFont="1" applyFill="1" applyAlignment="1">
      <alignment vertical="center" wrapText="1"/>
    </xf>
    <xf numFmtId="0" fontId="9" fillId="2" borderId="4" xfId="0" applyFont="1" applyFill="1" applyBorder="1" applyAlignment="1">
      <alignment horizontal="left" vertical="center" wrapText="1"/>
    </xf>
    <xf numFmtId="0" fontId="11" fillId="2" borderId="4" xfId="0" applyFont="1" applyFill="1" applyBorder="1" applyAlignment="1">
      <alignment horizontal="center" vertical="center"/>
    </xf>
    <xf numFmtId="0" fontId="11" fillId="2" borderId="4" xfId="0" applyFont="1" applyFill="1" applyBorder="1" applyAlignment="1">
      <alignment vertical="center"/>
    </xf>
    <xf numFmtId="0" fontId="11" fillId="0" borderId="0" xfId="0" applyFont="1" applyFill="1" applyAlignment="1">
      <alignment vertical="center"/>
    </xf>
    <xf numFmtId="0" fontId="11" fillId="2" borderId="4" xfId="0" applyFont="1" applyFill="1" applyBorder="1" applyAlignment="1">
      <alignment horizontal="left" vertical="center"/>
    </xf>
    <xf numFmtId="0" fontId="8" fillId="2" borderId="4" xfId="0" applyFont="1" applyFill="1" applyBorder="1" applyAlignment="1">
      <alignment horizontal="left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left" vertical="center" wrapText="1"/>
    </xf>
    <xf numFmtId="0" fontId="10" fillId="0" borderId="0" xfId="0" applyFont="1" applyFill="1" applyAlignment="1">
      <alignment vertical="center" wrapText="1"/>
    </xf>
    <xf numFmtId="0" fontId="10" fillId="0" borderId="0" xfId="0" applyFont="1" applyFill="1" applyAlignment="1">
      <alignment vertical="center"/>
    </xf>
    <xf numFmtId="0" fontId="8" fillId="0" borderId="4" xfId="1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left" vertical="center" wrapText="1"/>
    </xf>
    <xf numFmtId="3" fontId="11" fillId="0" borderId="5" xfId="0" applyNumberFormat="1" applyFont="1" applyFill="1" applyBorder="1" applyAlignment="1">
      <alignment vertical="center" wrapText="1"/>
    </xf>
    <xf numFmtId="0" fontId="11" fillId="0" borderId="5" xfId="0" applyFont="1" applyFill="1" applyBorder="1" applyAlignment="1">
      <alignment horizontal="center" vertical="center"/>
    </xf>
    <xf numFmtId="3" fontId="12" fillId="0" borderId="5" xfId="0" applyNumberFormat="1" applyFont="1" applyFill="1" applyBorder="1" applyAlignment="1">
      <alignment horizontal="center" vertical="center" wrapText="1"/>
    </xf>
    <xf numFmtId="0" fontId="10" fillId="0" borderId="0" xfId="0" applyFont="1" applyFill="1"/>
    <xf numFmtId="0" fontId="10" fillId="0" borderId="4" xfId="0" applyFont="1" applyFill="1" applyBorder="1" applyAlignment="1">
      <alignment vertical="center"/>
    </xf>
    <xf numFmtId="3" fontId="11" fillId="0" borderId="4" xfId="0" applyNumberFormat="1" applyFont="1" applyFill="1" applyBorder="1" applyAlignment="1">
      <alignment vertical="center"/>
    </xf>
    <xf numFmtId="164" fontId="10" fillId="0" borderId="4" xfId="0" applyNumberFormat="1" applyFont="1" applyFill="1" applyBorder="1" applyAlignment="1">
      <alignment horizontal="right" vertical="center"/>
    </xf>
    <xf numFmtId="0" fontId="11" fillId="0" borderId="4" xfId="1" applyFont="1" applyFill="1" applyBorder="1" applyAlignment="1">
      <alignment vertical="center"/>
    </xf>
    <xf numFmtId="3" fontId="11" fillId="0" borderId="0" xfId="0" applyNumberFormat="1" applyFont="1" applyFill="1" applyBorder="1" applyAlignment="1">
      <alignment vertical="center" wrapText="1"/>
    </xf>
    <xf numFmtId="3" fontId="12" fillId="0" borderId="0" xfId="0" applyNumberFormat="1" applyFont="1" applyFill="1" applyBorder="1" applyAlignment="1">
      <alignment horizontal="center" vertical="center" wrapText="1"/>
    </xf>
    <xf numFmtId="0" fontId="11" fillId="0" borderId="4" xfId="0" applyFont="1" applyFill="1" applyBorder="1"/>
    <xf numFmtId="0" fontId="11" fillId="0" borderId="4" xfId="0" applyFont="1" applyFill="1" applyBorder="1" applyAlignment="1">
      <alignment horizontal="center"/>
    </xf>
    <xf numFmtId="0" fontId="11" fillId="0" borderId="0" xfId="1" applyFont="1" applyFill="1" applyAlignment="1">
      <alignment vertical="center" wrapText="1"/>
    </xf>
    <xf numFmtId="0" fontId="10" fillId="0" borderId="4" xfId="1" applyFont="1" applyFill="1" applyBorder="1" applyAlignment="1">
      <alignment horizontal="center" vertical="center" wrapText="1"/>
    </xf>
    <xf numFmtId="0" fontId="10" fillId="0" borderId="4" xfId="1" applyFont="1" applyFill="1" applyBorder="1" applyAlignment="1">
      <alignment horizontal="left" vertical="center" wrapText="1"/>
    </xf>
    <xf numFmtId="0" fontId="11" fillId="0" borderId="4" xfId="1" applyFont="1" applyFill="1" applyBorder="1" applyAlignment="1">
      <alignment vertical="center" wrapText="1"/>
    </xf>
    <xf numFmtId="3" fontId="11" fillId="0" borderId="5" xfId="1" applyNumberFormat="1" applyFont="1" applyFill="1" applyBorder="1" applyAlignment="1">
      <alignment vertical="center" wrapText="1"/>
    </xf>
    <xf numFmtId="0" fontId="11" fillId="0" borderId="4" xfId="1" applyFont="1" applyFill="1" applyBorder="1" applyAlignment="1">
      <alignment horizontal="center" vertical="center" wrapText="1"/>
    </xf>
    <xf numFmtId="0" fontId="9" fillId="0" borderId="4" xfId="1" applyFont="1" applyFill="1" applyBorder="1" applyAlignment="1">
      <alignment vertical="center" wrapText="1"/>
    </xf>
    <xf numFmtId="0" fontId="9" fillId="0" borderId="4" xfId="1" applyFont="1" applyFill="1" applyBorder="1" applyAlignment="1">
      <alignment horizontal="center" vertical="center" wrapText="1"/>
    </xf>
    <xf numFmtId="0" fontId="11" fillId="0" borderId="4" xfId="1" applyFont="1" applyFill="1" applyBorder="1" applyAlignment="1">
      <alignment horizontal="left" vertical="center"/>
    </xf>
    <xf numFmtId="0" fontId="8" fillId="0" borderId="4" xfId="1" applyFont="1" applyFill="1" applyBorder="1" applyAlignment="1">
      <alignment vertical="center" wrapText="1"/>
    </xf>
    <xf numFmtId="0" fontId="9" fillId="0" borderId="4" xfId="1" applyFont="1" applyFill="1" applyBorder="1" applyAlignment="1">
      <alignment horizontal="center"/>
    </xf>
    <xf numFmtId="0" fontId="14" fillId="0" borderId="4" xfId="1" applyFont="1" applyFill="1" applyBorder="1" applyAlignment="1">
      <alignment horizontal="left" vertical="center" wrapText="1"/>
    </xf>
    <xf numFmtId="0" fontId="9" fillId="0" borderId="4" xfId="1" applyFont="1" applyFill="1" applyBorder="1" applyAlignment="1">
      <alignment horizontal="center" vertical="center"/>
    </xf>
    <xf numFmtId="0" fontId="11" fillId="0" borderId="5" xfId="1" applyFont="1" applyFill="1" applyBorder="1" applyAlignment="1">
      <alignment horizontal="center" vertical="center"/>
    </xf>
    <xf numFmtId="0" fontId="11" fillId="0" borderId="4" xfId="1" applyFont="1" applyFill="1" applyBorder="1"/>
    <xf numFmtId="0" fontId="11" fillId="0" borderId="4" xfId="1" applyFont="1" applyFill="1" applyBorder="1" applyAlignment="1">
      <alignment horizontal="center"/>
    </xf>
    <xf numFmtId="0" fontId="8" fillId="0" borderId="4" xfId="1" applyFont="1" applyFill="1" applyBorder="1" applyAlignment="1">
      <alignment horizontal="left" vertical="center"/>
    </xf>
    <xf numFmtId="0" fontId="9" fillId="0" borderId="4" xfId="1" applyFont="1" applyFill="1" applyBorder="1" applyAlignment="1">
      <alignment horizontal="left" vertical="center"/>
    </xf>
    <xf numFmtId="0" fontId="11" fillId="0" borderId="4" xfId="1" applyFont="1" applyFill="1" applyBorder="1" applyAlignment="1">
      <alignment horizontal="left" vertical="center" wrapText="1"/>
    </xf>
    <xf numFmtId="3" fontId="11" fillId="0" borderId="4" xfId="1" applyNumberFormat="1" applyFont="1" applyFill="1" applyBorder="1" applyAlignment="1">
      <alignment horizontal="center" vertical="center"/>
    </xf>
    <xf numFmtId="0" fontId="11" fillId="0" borderId="5" xfId="1" applyFont="1" applyFill="1" applyBorder="1"/>
    <xf numFmtId="0" fontId="10" fillId="0" borderId="4" xfId="1" applyFont="1" applyFill="1" applyBorder="1" applyAlignment="1">
      <alignment vertical="center"/>
    </xf>
    <xf numFmtId="0" fontId="9" fillId="0" borderId="4" xfId="1" applyFont="1" applyFill="1" applyBorder="1" applyAlignment="1">
      <alignment horizontal="left" vertical="center" wrapText="1"/>
    </xf>
    <xf numFmtId="0" fontId="11" fillId="0" borderId="4" xfId="1" applyFont="1" applyFill="1" applyBorder="1" applyAlignment="1">
      <alignment horizontal="center" vertical="center"/>
    </xf>
    <xf numFmtId="0" fontId="9" fillId="0" borderId="0" xfId="1" applyFont="1" applyFill="1"/>
    <xf numFmtId="3" fontId="12" fillId="0" borderId="5" xfId="1" applyNumberFormat="1" applyFont="1" applyFill="1" applyBorder="1" applyAlignment="1">
      <alignment horizontal="center" vertical="center" wrapText="1"/>
    </xf>
    <xf numFmtId="0" fontId="8" fillId="0" borderId="4" xfId="1" applyFont="1" applyFill="1" applyBorder="1" applyAlignment="1">
      <alignment horizontal="left" vertical="center" wrapText="1"/>
    </xf>
    <xf numFmtId="0" fontId="9" fillId="0" borderId="5" xfId="1" applyFont="1" applyFill="1" applyBorder="1" applyAlignment="1">
      <alignment horizontal="center" vertical="center"/>
    </xf>
    <xf numFmtId="0" fontId="9" fillId="0" borderId="0" xfId="1" applyFont="1" applyFill="1" applyBorder="1"/>
    <xf numFmtId="0" fontId="9" fillId="0" borderId="5" xfId="1" applyFont="1" applyFill="1" applyBorder="1" applyAlignment="1">
      <alignment horizontal="center" vertical="center" wrapText="1"/>
    </xf>
    <xf numFmtId="0" fontId="11" fillId="0" borderId="0" xfId="1" applyFont="1" applyFill="1" applyBorder="1" applyAlignment="1">
      <alignment vertical="center" wrapText="1"/>
    </xf>
    <xf numFmtId="0" fontId="11" fillId="0" borderId="4" xfId="2" applyNumberFormat="1" applyFont="1" applyFill="1" applyBorder="1" applyAlignment="1">
      <alignment horizontal="center" vertical="center"/>
    </xf>
    <xf numFmtId="0" fontId="11" fillId="0" borderId="5" xfId="1" applyFont="1" applyFill="1" applyBorder="1" applyAlignment="1">
      <alignment horizontal="center"/>
    </xf>
    <xf numFmtId="0" fontId="15" fillId="0" borderId="4" xfId="1" applyFont="1" applyFill="1" applyBorder="1" applyAlignment="1">
      <alignment horizontal="left" vertical="center" wrapText="1"/>
    </xf>
    <xf numFmtId="0" fontId="11" fillId="0" borderId="0" xfId="1" applyFont="1" applyFill="1" applyBorder="1" applyAlignment="1">
      <alignment horizontal="center" vertical="center"/>
    </xf>
    <xf numFmtId="3" fontId="12" fillId="0" borderId="0" xfId="1" applyNumberFormat="1" applyFont="1" applyFill="1" applyBorder="1" applyAlignment="1">
      <alignment horizontal="center" vertical="center" wrapText="1"/>
    </xf>
    <xf numFmtId="0" fontId="16" fillId="0" borderId="4" xfId="1" applyFont="1" applyFill="1" applyBorder="1" applyAlignment="1">
      <alignment horizontal="center" vertical="center" wrapText="1"/>
    </xf>
    <xf numFmtId="0" fontId="17" fillId="0" borderId="4" xfId="1" applyFont="1" applyFill="1" applyBorder="1" applyAlignment="1">
      <alignment horizontal="center" vertical="center" wrapText="1"/>
    </xf>
    <xf numFmtId="3" fontId="17" fillId="0" borderId="4" xfId="1" applyNumberFormat="1" applyFont="1" applyFill="1" applyBorder="1" applyAlignment="1">
      <alignment vertical="center" wrapText="1"/>
    </xf>
    <xf numFmtId="0" fontId="11" fillId="0" borderId="0" xfId="1" applyFont="1" applyFill="1" applyAlignment="1">
      <alignment horizontal="center" vertical="center"/>
    </xf>
    <xf numFmtId="3" fontId="11" fillId="0" borderId="0" xfId="1" applyNumberFormat="1" applyFont="1" applyFill="1" applyAlignment="1">
      <alignment vertical="center"/>
    </xf>
    <xf numFmtId="0" fontId="11" fillId="0" borderId="0" xfId="1" applyFont="1" applyFill="1" applyAlignment="1">
      <alignment horizontal="left" vertical="center"/>
    </xf>
    <xf numFmtId="0" fontId="11" fillId="0" borderId="0" xfId="1" applyFont="1" applyFill="1" applyAlignment="1">
      <alignment horizontal="center" vertical="center"/>
    </xf>
    <xf numFmtId="0" fontId="17" fillId="0" borderId="0" xfId="1" applyFont="1" applyFill="1" applyAlignment="1">
      <alignment vertical="center"/>
    </xf>
    <xf numFmtId="0" fontId="17" fillId="0" borderId="0" xfId="1" applyFont="1" applyFill="1" applyAlignment="1">
      <alignment horizontal="center" vertical="center"/>
    </xf>
    <xf numFmtId="164" fontId="17" fillId="0" borderId="0" xfId="1" applyNumberFormat="1" applyFont="1" applyFill="1" applyAlignment="1">
      <alignment vertical="center"/>
    </xf>
    <xf numFmtId="3" fontId="17" fillId="0" borderId="0" xfId="1" applyNumberFormat="1" applyFont="1" applyFill="1" applyAlignment="1">
      <alignment vertical="center"/>
    </xf>
    <xf numFmtId="3" fontId="18" fillId="0" borderId="0" xfId="1" applyNumberFormat="1" applyFont="1" applyFill="1" applyAlignment="1">
      <alignment vertical="center"/>
    </xf>
    <xf numFmtId="0" fontId="11" fillId="0" borderId="0" xfId="1" applyFont="1" applyFill="1" applyAlignment="1">
      <alignment horizontal="center"/>
    </xf>
    <xf numFmtId="0" fontId="11" fillId="0" borderId="0" xfId="1" applyFont="1" applyFill="1" applyBorder="1" applyAlignment="1">
      <alignment horizontal="right"/>
    </xf>
    <xf numFmtId="0" fontId="8" fillId="0" borderId="1" xfId="1" applyFont="1" applyFill="1" applyBorder="1" applyAlignment="1">
      <alignment horizontal="right" vertical="center"/>
    </xf>
    <xf numFmtId="0" fontId="8" fillId="0" borderId="2" xfId="1" applyFont="1" applyFill="1" applyBorder="1" applyAlignment="1">
      <alignment horizontal="right" vertical="center"/>
    </xf>
    <xf numFmtId="0" fontId="8" fillId="0" borderId="3" xfId="1" applyFont="1" applyFill="1" applyBorder="1" applyAlignment="1">
      <alignment horizontal="right" vertical="center"/>
    </xf>
    <xf numFmtId="164" fontId="3" fillId="0" borderId="4" xfId="0" applyNumberFormat="1" applyFont="1" applyFill="1" applyBorder="1" applyAlignment="1">
      <alignment horizontal="right" vertical="center" wrapText="1"/>
    </xf>
    <xf numFmtId="164" fontId="8" fillId="0" borderId="4" xfId="0" applyNumberFormat="1" applyFont="1" applyFill="1" applyBorder="1" applyAlignment="1">
      <alignment horizontal="right" vertical="center" wrapText="1"/>
    </xf>
    <xf numFmtId="164" fontId="12" fillId="0" borderId="4" xfId="0" applyNumberFormat="1" applyFont="1" applyFill="1" applyBorder="1" applyAlignment="1">
      <alignment horizontal="right" vertical="center" wrapText="1"/>
    </xf>
    <xf numFmtId="164" fontId="3" fillId="2" borderId="3" xfId="0" applyNumberFormat="1" applyFont="1" applyFill="1" applyBorder="1" applyAlignment="1">
      <alignment horizontal="right" vertical="center"/>
    </xf>
    <xf numFmtId="164" fontId="8" fillId="2" borderId="3" xfId="0" applyNumberFormat="1" applyFont="1" applyFill="1" applyBorder="1" applyAlignment="1">
      <alignment horizontal="right" vertical="center"/>
    </xf>
    <xf numFmtId="164" fontId="12" fillId="2" borderId="4" xfId="0" applyNumberFormat="1" applyFont="1" applyFill="1" applyBorder="1" applyAlignment="1">
      <alignment horizontal="right" vertical="center" wrapText="1"/>
    </xf>
    <xf numFmtId="164" fontId="8" fillId="2" borderId="4" xfId="0" applyNumberFormat="1" applyFont="1" applyFill="1" applyBorder="1" applyAlignment="1">
      <alignment horizontal="right" vertical="center" wrapText="1"/>
    </xf>
    <xf numFmtId="164" fontId="10" fillId="0" borderId="0" xfId="0" applyNumberFormat="1" applyFont="1" applyFill="1" applyAlignment="1">
      <alignment horizontal="right" vertical="center" wrapText="1"/>
    </xf>
    <xf numFmtId="164" fontId="10" fillId="0" borderId="0" xfId="0" applyNumberFormat="1" applyFont="1" applyFill="1" applyAlignment="1">
      <alignment horizontal="right" vertical="center"/>
    </xf>
    <xf numFmtId="164" fontId="3" fillId="0" borderId="4" xfId="1" applyNumberFormat="1" applyFont="1" applyFill="1" applyBorder="1" applyAlignment="1">
      <alignment horizontal="right" vertical="center"/>
    </xf>
    <xf numFmtId="164" fontId="8" fillId="0" borderId="4" xfId="1" applyNumberFormat="1" applyFont="1" applyFill="1" applyBorder="1" applyAlignment="1">
      <alignment horizontal="right" vertical="center" wrapText="1"/>
    </xf>
    <xf numFmtId="164" fontId="12" fillId="0" borderId="4" xfId="1" applyNumberFormat="1" applyFont="1" applyFill="1" applyBorder="1" applyAlignment="1">
      <alignment horizontal="right" vertical="center" wrapText="1"/>
    </xf>
    <xf numFmtId="164" fontId="9" fillId="0" borderId="4" xfId="1" applyNumberFormat="1" applyFont="1" applyFill="1" applyBorder="1" applyAlignment="1">
      <alignment horizontal="right" vertical="center" wrapText="1"/>
    </xf>
    <xf numFmtId="164" fontId="11" fillId="0" borderId="4" xfId="2" applyNumberFormat="1" applyFont="1" applyFill="1" applyBorder="1" applyAlignment="1">
      <alignment horizontal="right" vertical="center" wrapText="1"/>
    </xf>
    <xf numFmtId="0" fontId="11" fillId="0" borderId="0" xfId="1" applyFont="1" applyFill="1" applyAlignment="1">
      <alignment horizontal="right" vertical="center"/>
    </xf>
    <xf numFmtId="165" fontId="17" fillId="0" borderId="0" xfId="2" applyNumberFormat="1" applyFont="1" applyFill="1" applyAlignment="1">
      <alignment horizontal="right" vertical="center"/>
    </xf>
    <xf numFmtId="3" fontId="11" fillId="0" borderId="0" xfId="2" applyNumberFormat="1" applyFont="1" applyFill="1" applyAlignment="1">
      <alignment horizontal="right" vertical="center"/>
    </xf>
    <xf numFmtId="3" fontId="11" fillId="0" borderId="0" xfId="1" applyNumberFormat="1" applyFont="1" applyFill="1" applyAlignment="1">
      <alignment horizontal="right" vertical="center"/>
    </xf>
    <xf numFmtId="3" fontId="10" fillId="0" borderId="0" xfId="1" applyNumberFormat="1" applyFont="1" applyFill="1" applyAlignment="1">
      <alignment horizontal="right" vertical="center"/>
    </xf>
    <xf numFmtId="3" fontId="17" fillId="0" borderId="0" xfId="1" applyNumberFormat="1" applyFont="1" applyFill="1" applyAlignment="1">
      <alignment horizontal="right" vertical="center"/>
    </xf>
    <xf numFmtId="0" fontId="11" fillId="0" borderId="0" xfId="1" applyFont="1" applyFill="1" applyAlignment="1">
      <alignment horizontal="right"/>
    </xf>
  </cellXfs>
  <cellStyles count="3">
    <cellStyle name="Comma 2" xfId="2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428625</xdr:colOff>
      <xdr:row>1</xdr:row>
      <xdr:rowOff>228600</xdr:rowOff>
    </xdr:from>
    <xdr:to>
      <xdr:col>4</xdr:col>
      <xdr:colOff>1085850</xdr:colOff>
      <xdr:row>1</xdr:row>
      <xdr:rowOff>228600</xdr:rowOff>
    </xdr:to>
    <xdr:sp macro="" textlink="">
      <xdr:nvSpPr>
        <xdr:cNvPr id="2" name="Line 15"/>
        <xdr:cNvSpPr>
          <a:spLocks noChangeShapeType="1"/>
        </xdr:cNvSpPr>
      </xdr:nvSpPr>
      <xdr:spPr bwMode="auto">
        <a:xfrm>
          <a:off x="5057775" y="476250"/>
          <a:ext cx="1638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3</xdr:row>
      <xdr:rowOff>28575</xdr:rowOff>
    </xdr:from>
    <xdr:to>
      <xdr:col>1</xdr:col>
      <xdr:colOff>180975</xdr:colOff>
      <xdr:row>3</xdr:row>
      <xdr:rowOff>28575</xdr:rowOff>
    </xdr:to>
    <xdr:sp macro="" textlink="">
      <xdr:nvSpPr>
        <xdr:cNvPr id="3" name="Line 16"/>
        <xdr:cNvSpPr>
          <a:spLocks noChangeShapeType="1"/>
        </xdr:cNvSpPr>
      </xdr:nvSpPr>
      <xdr:spPr bwMode="auto">
        <a:xfrm>
          <a:off x="533400" y="752475"/>
          <a:ext cx="1809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ata/thuy(moi)/NAM%202017/Bao%20cao%20TSCD%20-%20TBKTCD%202017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16"/>
      <sheetName val="145"/>
      <sheetName val="119"/>
      <sheetName val="TH "/>
      <sheetName val="GDNN"/>
      <sheetName val="119 (2)"/>
      <sheetName val="bc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>
        <row r="16">
          <cell r="A16">
            <v>2</v>
          </cell>
        </row>
      </sheetData>
      <sheetData sheetId="6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5"/>
  </sheetPr>
  <dimension ref="A1:IT677"/>
  <sheetViews>
    <sheetView tabSelected="1" view="pageLayout" topLeftCell="A7" zoomScaleNormal="90" workbookViewId="0">
      <selection activeCell="A7" sqref="A7:F566"/>
    </sheetView>
  </sheetViews>
  <sheetFormatPr defaultRowHeight="15.75" x14ac:dyDescent="0.25"/>
  <cols>
    <col min="1" max="1" width="8" style="29" customWidth="1"/>
    <col min="2" max="2" width="31.7109375" style="29" customWidth="1"/>
    <col min="3" max="3" width="6" style="155" bestFit="1" customWidth="1"/>
    <col min="4" max="4" width="7.140625" style="155" customWidth="1"/>
    <col min="5" max="5" width="20.140625" style="180" customWidth="1"/>
    <col min="6" max="6" width="13.140625" style="29" customWidth="1"/>
    <col min="7" max="7" width="8.28515625" style="33" hidden="1" customWidth="1"/>
    <col min="8" max="254" width="9.140625" style="29"/>
    <col min="255" max="255" width="8" style="29" customWidth="1"/>
    <col min="256" max="256" width="61.85546875" style="29" bestFit="1" customWidth="1"/>
    <col min="257" max="257" width="6" style="29" bestFit="1" customWidth="1"/>
    <col min="258" max="258" width="8.28515625" style="29" bestFit="1" customWidth="1"/>
    <col min="259" max="259" width="23.28515625" style="29" bestFit="1" customWidth="1"/>
    <col min="260" max="260" width="17.5703125" style="29" customWidth="1"/>
    <col min="261" max="261" width="0" style="29" hidden="1" customWidth="1"/>
    <col min="262" max="262" width="16.7109375" style="29" bestFit="1" customWidth="1"/>
    <col min="263" max="510" width="9.140625" style="29"/>
    <col min="511" max="511" width="8" style="29" customWidth="1"/>
    <col min="512" max="512" width="61.85546875" style="29" bestFit="1" customWidth="1"/>
    <col min="513" max="513" width="6" style="29" bestFit="1" customWidth="1"/>
    <col min="514" max="514" width="8.28515625" style="29" bestFit="1" customWidth="1"/>
    <col min="515" max="515" width="23.28515625" style="29" bestFit="1" customWidth="1"/>
    <col min="516" max="516" width="17.5703125" style="29" customWidth="1"/>
    <col min="517" max="517" width="0" style="29" hidden="1" customWidth="1"/>
    <col min="518" max="518" width="16.7109375" style="29" bestFit="1" customWidth="1"/>
    <col min="519" max="766" width="9.140625" style="29"/>
    <col min="767" max="767" width="8" style="29" customWidth="1"/>
    <col min="768" max="768" width="61.85546875" style="29" bestFit="1" customWidth="1"/>
    <col min="769" max="769" width="6" style="29" bestFit="1" customWidth="1"/>
    <col min="770" max="770" width="8.28515625" style="29" bestFit="1" customWidth="1"/>
    <col min="771" max="771" width="23.28515625" style="29" bestFit="1" customWidth="1"/>
    <col min="772" max="772" width="17.5703125" style="29" customWidth="1"/>
    <col min="773" max="773" width="0" style="29" hidden="1" customWidth="1"/>
    <col min="774" max="774" width="16.7109375" style="29" bestFit="1" customWidth="1"/>
    <col min="775" max="1022" width="9.140625" style="29"/>
    <col min="1023" max="1023" width="8" style="29" customWidth="1"/>
    <col min="1024" max="1024" width="61.85546875" style="29" bestFit="1" customWidth="1"/>
    <col min="1025" max="1025" width="6" style="29" bestFit="1" customWidth="1"/>
    <col min="1026" max="1026" width="8.28515625" style="29" bestFit="1" customWidth="1"/>
    <col min="1027" max="1027" width="23.28515625" style="29" bestFit="1" customWidth="1"/>
    <col min="1028" max="1028" width="17.5703125" style="29" customWidth="1"/>
    <col min="1029" max="1029" width="0" style="29" hidden="1" customWidth="1"/>
    <col min="1030" max="1030" width="16.7109375" style="29" bestFit="1" customWidth="1"/>
    <col min="1031" max="1278" width="9.140625" style="29"/>
    <col min="1279" max="1279" width="8" style="29" customWidth="1"/>
    <col min="1280" max="1280" width="61.85546875" style="29" bestFit="1" customWidth="1"/>
    <col min="1281" max="1281" width="6" style="29" bestFit="1" customWidth="1"/>
    <col min="1282" max="1282" width="8.28515625" style="29" bestFit="1" customWidth="1"/>
    <col min="1283" max="1283" width="23.28515625" style="29" bestFit="1" customWidth="1"/>
    <col min="1284" max="1284" width="17.5703125" style="29" customWidth="1"/>
    <col min="1285" max="1285" width="0" style="29" hidden="1" customWidth="1"/>
    <col min="1286" max="1286" width="16.7109375" style="29" bestFit="1" customWidth="1"/>
    <col min="1287" max="1534" width="9.140625" style="29"/>
    <col min="1535" max="1535" width="8" style="29" customWidth="1"/>
    <col min="1536" max="1536" width="61.85546875" style="29" bestFit="1" customWidth="1"/>
    <col min="1537" max="1537" width="6" style="29" bestFit="1" customWidth="1"/>
    <col min="1538" max="1538" width="8.28515625" style="29" bestFit="1" customWidth="1"/>
    <col min="1539" max="1539" width="23.28515625" style="29" bestFit="1" customWidth="1"/>
    <col min="1540" max="1540" width="17.5703125" style="29" customWidth="1"/>
    <col min="1541" max="1541" width="0" style="29" hidden="1" customWidth="1"/>
    <col min="1542" max="1542" width="16.7109375" style="29" bestFit="1" customWidth="1"/>
    <col min="1543" max="1790" width="9.140625" style="29"/>
    <col min="1791" max="1791" width="8" style="29" customWidth="1"/>
    <col min="1792" max="1792" width="61.85546875" style="29" bestFit="1" customWidth="1"/>
    <col min="1793" max="1793" width="6" style="29" bestFit="1" customWidth="1"/>
    <col min="1794" max="1794" width="8.28515625" style="29" bestFit="1" customWidth="1"/>
    <col min="1795" max="1795" width="23.28515625" style="29" bestFit="1" customWidth="1"/>
    <col min="1796" max="1796" width="17.5703125" style="29" customWidth="1"/>
    <col min="1797" max="1797" width="0" style="29" hidden="1" customWidth="1"/>
    <col min="1798" max="1798" width="16.7109375" style="29" bestFit="1" customWidth="1"/>
    <col min="1799" max="2046" width="9.140625" style="29"/>
    <col min="2047" max="2047" width="8" style="29" customWidth="1"/>
    <col min="2048" max="2048" width="61.85546875" style="29" bestFit="1" customWidth="1"/>
    <col min="2049" max="2049" width="6" style="29" bestFit="1" customWidth="1"/>
    <col min="2050" max="2050" width="8.28515625" style="29" bestFit="1" customWidth="1"/>
    <col min="2051" max="2051" width="23.28515625" style="29" bestFit="1" customWidth="1"/>
    <col min="2052" max="2052" width="17.5703125" style="29" customWidth="1"/>
    <col min="2053" max="2053" width="0" style="29" hidden="1" customWidth="1"/>
    <col min="2054" max="2054" width="16.7109375" style="29" bestFit="1" customWidth="1"/>
    <col min="2055" max="2302" width="9.140625" style="29"/>
    <col min="2303" max="2303" width="8" style="29" customWidth="1"/>
    <col min="2304" max="2304" width="61.85546875" style="29" bestFit="1" customWidth="1"/>
    <col min="2305" max="2305" width="6" style="29" bestFit="1" customWidth="1"/>
    <col min="2306" max="2306" width="8.28515625" style="29" bestFit="1" customWidth="1"/>
    <col min="2307" max="2307" width="23.28515625" style="29" bestFit="1" customWidth="1"/>
    <col min="2308" max="2308" width="17.5703125" style="29" customWidth="1"/>
    <col min="2309" max="2309" width="0" style="29" hidden="1" customWidth="1"/>
    <col min="2310" max="2310" width="16.7109375" style="29" bestFit="1" customWidth="1"/>
    <col min="2311" max="2558" width="9.140625" style="29"/>
    <col min="2559" max="2559" width="8" style="29" customWidth="1"/>
    <col min="2560" max="2560" width="61.85546875" style="29" bestFit="1" customWidth="1"/>
    <col min="2561" max="2561" width="6" style="29" bestFit="1" customWidth="1"/>
    <col min="2562" max="2562" width="8.28515625" style="29" bestFit="1" customWidth="1"/>
    <col min="2563" max="2563" width="23.28515625" style="29" bestFit="1" customWidth="1"/>
    <col min="2564" max="2564" width="17.5703125" style="29" customWidth="1"/>
    <col min="2565" max="2565" width="0" style="29" hidden="1" customWidth="1"/>
    <col min="2566" max="2566" width="16.7109375" style="29" bestFit="1" customWidth="1"/>
    <col min="2567" max="2814" width="9.140625" style="29"/>
    <col min="2815" max="2815" width="8" style="29" customWidth="1"/>
    <col min="2816" max="2816" width="61.85546875" style="29" bestFit="1" customWidth="1"/>
    <col min="2817" max="2817" width="6" style="29" bestFit="1" customWidth="1"/>
    <col min="2818" max="2818" width="8.28515625" style="29" bestFit="1" customWidth="1"/>
    <col min="2819" max="2819" width="23.28515625" style="29" bestFit="1" customWidth="1"/>
    <col min="2820" max="2820" width="17.5703125" style="29" customWidth="1"/>
    <col min="2821" max="2821" width="0" style="29" hidden="1" customWidth="1"/>
    <col min="2822" max="2822" width="16.7109375" style="29" bestFit="1" customWidth="1"/>
    <col min="2823" max="3070" width="9.140625" style="29"/>
    <col min="3071" max="3071" width="8" style="29" customWidth="1"/>
    <col min="3072" max="3072" width="61.85546875" style="29" bestFit="1" customWidth="1"/>
    <col min="3073" max="3073" width="6" style="29" bestFit="1" customWidth="1"/>
    <col min="3074" max="3074" width="8.28515625" style="29" bestFit="1" customWidth="1"/>
    <col min="3075" max="3075" width="23.28515625" style="29" bestFit="1" customWidth="1"/>
    <col min="3076" max="3076" width="17.5703125" style="29" customWidth="1"/>
    <col min="3077" max="3077" width="0" style="29" hidden="1" customWidth="1"/>
    <col min="3078" max="3078" width="16.7109375" style="29" bestFit="1" customWidth="1"/>
    <col min="3079" max="3326" width="9.140625" style="29"/>
    <col min="3327" max="3327" width="8" style="29" customWidth="1"/>
    <col min="3328" max="3328" width="61.85546875" style="29" bestFit="1" customWidth="1"/>
    <col min="3329" max="3329" width="6" style="29" bestFit="1" customWidth="1"/>
    <col min="3330" max="3330" width="8.28515625" style="29" bestFit="1" customWidth="1"/>
    <col min="3331" max="3331" width="23.28515625" style="29" bestFit="1" customWidth="1"/>
    <col min="3332" max="3332" width="17.5703125" style="29" customWidth="1"/>
    <col min="3333" max="3333" width="0" style="29" hidden="1" customWidth="1"/>
    <col min="3334" max="3334" width="16.7109375" style="29" bestFit="1" customWidth="1"/>
    <col min="3335" max="3582" width="9.140625" style="29"/>
    <col min="3583" max="3583" width="8" style="29" customWidth="1"/>
    <col min="3584" max="3584" width="61.85546875" style="29" bestFit="1" customWidth="1"/>
    <col min="3585" max="3585" width="6" style="29" bestFit="1" customWidth="1"/>
    <col min="3586" max="3586" width="8.28515625" style="29" bestFit="1" customWidth="1"/>
    <col min="3587" max="3587" width="23.28515625" style="29" bestFit="1" customWidth="1"/>
    <col min="3588" max="3588" width="17.5703125" style="29" customWidth="1"/>
    <col min="3589" max="3589" width="0" style="29" hidden="1" customWidth="1"/>
    <col min="3590" max="3590" width="16.7109375" style="29" bestFit="1" customWidth="1"/>
    <col min="3591" max="3838" width="9.140625" style="29"/>
    <col min="3839" max="3839" width="8" style="29" customWidth="1"/>
    <col min="3840" max="3840" width="61.85546875" style="29" bestFit="1" customWidth="1"/>
    <col min="3841" max="3841" width="6" style="29" bestFit="1" customWidth="1"/>
    <col min="3842" max="3842" width="8.28515625" style="29" bestFit="1" customWidth="1"/>
    <col min="3843" max="3843" width="23.28515625" style="29" bestFit="1" customWidth="1"/>
    <col min="3844" max="3844" width="17.5703125" style="29" customWidth="1"/>
    <col min="3845" max="3845" width="0" style="29" hidden="1" customWidth="1"/>
    <col min="3846" max="3846" width="16.7109375" style="29" bestFit="1" customWidth="1"/>
    <col min="3847" max="4094" width="9.140625" style="29"/>
    <col min="4095" max="4095" width="8" style="29" customWidth="1"/>
    <col min="4096" max="4096" width="61.85546875" style="29" bestFit="1" customWidth="1"/>
    <col min="4097" max="4097" width="6" style="29" bestFit="1" customWidth="1"/>
    <col min="4098" max="4098" width="8.28515625" style="29" bestFit="1" customWidth="1"/>
    <col min="4099" max="4099" width="23.28515625" style="29" bestFit="1" customWidth="1"/>
    <col min="4100" max="4100" width="17.5703125" style="29" customWidth="1"/>
    <col min="4101" max="4101" width="0" style="29" hidden="1" customWidth="1"/>
    <col min="4102" max="4102" width="16.7109375" style="29" bestFit="1" customWidth="1"/>
    <col min="4103" max="4350" width="9.140625" style="29"/>
    <col min="4351" max="4351" width="8" style="29" customWidth="1"/>
    <col min="4352" max="4352" width="61.85546875" style="29" bestFit="1" customWidth="1"/>
    <col min="4353" max="4353" width="6" style="29" bestFit="1" customWidth="1"/>
    <col min="4354" max="4354" width="8.28515625" style="29" bestFit="1" customWidth="1"/>
    <col min="4355" max="4355" width="23.28515625" style="29" bestFit="1" customWidth="1"/>
    <col min="4356" max="4356" width="17.5703125" style="29" customWidth="1"/>
    <col min="4357" max="4357" width="0" style="29" hidden="1" customWidth="1"/>
    <col min="4358" max="4358" width="16.7109375" style="29" bestFit="1" customWidth="1"/>
    <col min="4359" max="4606" width="9.140625" style="29"/>
    <col min="4607" max="4607" width="8" style="29" customWidth="1"/>
    <col min="4608" max="4608" width="61.85546875" style="29" bestFit="1" customWidth="1"/>
    <col min="4609" max="4609" width="6" style="29" bestFit="1" customWidth="1"/>
    <col min="4610" max="4610" width="8.28515625" style="29" bestFit="1" customWidth="1"/>
    <col min="4611" max="4611" width="23.28515625" style="29" bestFit="1" customWidth="1"/>
    <col min="4612" max="4612" width="17.5703125" style="29" customWidth="1"/>
    <col min="4613" max="4613" width="0" style="29" hidden="1" customWidth="1"/>
    <col min="4614" max="4614" width="16.7109375" style="29" bestFit="1" customWidth="1"/>
    <col min="4615" max="4862" width="9.140625" style="29"/>
    <col min="4863" max="4863" width="8" style="29" customWidth="1"/>
    <col min="4864" max="4864" width="61.85546875" style="29" bestFit="1" customWidth="1"/>
    <col min="4865" max="4865" width="6" style="29" bestFit="1" customWidth="1"/>
    <col min="4866" max="4866" width="8.28515625" style="29" bestFit="1" customWidth="1"/>
    <col min="4867" max="4867" width="23.28515625" style="29" bestFit="1" customWidth="1"/>
    <col min="4868" max="4868" width="17.5703125" style="29" customWidth="1"/>
    <col min="4869" max="4869" width="0" style="29" hidden="1" customWidth="1"/>
    <col min="4870" max="4870" width="16.7109375" style="29" bestFit="1" customWidth="1"/>
    <col min="4871" max="5118" width="9.140625" style="29"/>
    <col min="5119" max="5119" width="8" style="29" customWidth="1"/>
    <col min="5120" max="5120" width="61.85546875" style="29" bestFit="1" customWidth="1"/>
    <col min="5121" max="5121" width="6" style="29" bestFit="1" customWidth="1"/>
    <col min="5122" max="5122" width="8.28515625" style="29" bestFit="1" customWidth="1"/>
    <col min="5123" max="5123" width="23.28515625" style="29" bestFit="1" customWidth="1"/>
    <col min="5124" max="5124" width="17.5703125" style="29" customWidth="1"/>
    <col min="5125" max="5125" width="0" style="29" hidden="1" customWidth="1"/>
    <col min="5126" max="5126" width="16.7109375" style="29" bestFit="1" customWidth="1"/>
    <col min="5127" max="5374" width="9.140625" style="29"/>
    <col min="5375" max="5375" width="8" style="29" customWidth="1"/>
    <col min="5376" max="5376" width="61.85546875" style="29" bestFit="1" customWidth="1"/>
    <col min="5377" max="5377" width="6" style="29" bestFit="1" customWidth="1"/>
    <col min="5378" max="5378" width="8.28515625" style="29" bestFit="1" customWidth="1"/>
    <col min="5379" max="5379" width="23.28515625" style="29" bestFit="1" customWidth="1"/>
    <col min="5380" max="5380" width="17.5703125" style="29" customWidth="1"/>
    <col min="5381" max="5381" width="0" style="29" hidden="1" customWidth="1"/>
    <col min="5382" max="5382" width="16.7109375" style="29" bestFit="1" customWidth="1"/>
    <col min="5383" max="5630" width="9.140625" style="29"/>
    <col min="5631" max="5631" width="8" style="29" customWidth="1"/>
    <col min="5632" max="5632" width="61.85546875" style="29" bestFit="1" customWidth="1"/>
    <col min="5633" max="5633" width="6" style="29" bestFit="1" customWidth="1"/>
    <col min="5634" max="5634" width="8.28515625" style="29" bestFit="1" customWidth="1"/>
    <col min="5635" max="5635" width="23.28515625" style="29" bestFit="1" customWidth="1"/>
    <col min="5636" max="5636" width="17.5703125" style="29" customWidth="1"/>
    <col min="5637" max="5637" width="0" style="29" hidden="1" customWidth="1"/>
    <col min="5638" max="5638" width="16.7109375" style="29" bestFit="1" customWidth="1"/>
    <col min="5639" max="5886" width="9.140625" style="29"/>
    <col min="5887" max="5887" width="8" style="29" customWidth="1"/>
    <col min="5888" max="5888" width="61.85546875" style="29" bestFit="1" customWidth="1"/>
    <col min="5889" max="5889" width="6" style="29" bestFit="1" customWidth="1"/>
    <col min="5890" max="5890" width="8.28515625" style="29" bestFit="1" customWidth="1"/>
    <col min="5891" max="5891" width="23.28515625" style="29" bestFit="1" customWidth="1"/>
    <col min="5892" max="5892" width="17.5703125" style="29" customWidth="1"/>
    <col min="5893" max="5893" width="0" style="29" hidden="1" customWidth="1"/>
    <col min="5894" max="5894" width="16.7109375" style="29" bestFit="1" customWidth="1"/>
    <col min="5895" max="6142" width="9.140625" style="29"/>
    <col min="6143" max="6143" width="8" style="29" customWidth="1"/>
    <col min="6144" max="6144" width="61.85546875" style="29" bestFit="1" customWidth="1"/>
    <col min="6145" max="6145" width="6" style="29" bestFit="1" customWidth="1"/>
    <col min="6146" max="6146" width="8.28515625" style="29" bestFit="1" customWidth="1"/>
    <col min="6147" max="6147" width="23.28515625" style="29" bestFit="1" customWidth="1"/>
    <col min="6148" max="6148" width="17.5703125" style="29" customWidth="1"/>
    <col min="6149" max="6149" width="0" style="29" hidden="1" customWidth="1"/>
    <col min="6150" max="6150" width="16.7109375" style="29" bestFit="1" customWidth="1"/>
    <col min="6151" max="6398" width="9.140625" style="29"/>
    <col min="6399" max="6399" width="8" style="29" customWidth="1"/>
    <col min="6400" max="6400" width="61.85546875" style="29" bestFit="1" customWidth="1"/>
    <col min="6401" max="6401" width="6" style="29" bestFit="1" customWidth="1"/>
    <col min="6402" max="6402" width="8.28515625" style="29" bestFit="1" customWidth="1"/>
    <col min="6403" max="6403" width="23.28515625" style="29" bestFit="1" customWidth="1"/>
    <col min="6404" max="6404" width="17.5703125" style="29" customWidth="1"/>
    <col min="6405" max="6405" width="0" style="29" hidden="1" customWidth="1"/>
    <col min="6406" max="6406" width="16.7109375" style="29" bestFit="1" customWidth="1"/>
    <col min="6407" max="6654" width="9.140625" style="29"/>
    <col min="6655" max="6655" width="8" style="29" customWidth="1"/>
    <col min="6656" max="6656" width="61.85546875" style="29" bestFit="1" customWidth="1"/>
    <col min="6657" max="6657" width="6" style="29" bestFit="1" customWidth="1"/>
    <col min="6658" max="6658" width="8.28515625" style="29" bestFit="1" customWidth="1"/>
    <col min="6659" max="6659" width="23.28515625" style="29" bestFit="1" customWidth="1"/>
    <col min="6660" max="6660" width="17.5703125" style="29" customWidth="1"/>
    <col min="6661" max="6661" width="0" style="29" hidden="1" customWidth="1"/>
    <col min="6662" max="6662" width="16.7109375" style="29" bestFit="1" customWidth="1"/>
    <col min="6663" max="6910" width="9.140625" style="29"/>
    <col min="6911" max="6911" width="8" style="29" customWidth="1"/>
    <col min="6912" max="6912" width="61.85546875" style="29" bestFit="1" customWidth="1"/>
    <col min="6913" max="6913" width="6" style="29" bestFit="1" customWidth="1"/>
    <col min="6914" max="6914" width="8.28515625" style="29" bestFit="1" customWidth="1"/>
    <col min="6915" max="6915" width="23.28515625" style="29" bestFit="1" customWidth="1"/>
    <col min="6916" max="6916" width="17.5703125" style="29" customWidth="1"/>
    <col min="6917" max="6917" width="0" style="29" hidden="1" customWidth="1"/>
    <col min="6918" max="6918" width="16.7109375" style="29" bestFit="1" customWidth="1"/>
    <col min="6919" max="7166" width="9.140625" style="29"/>
    <col min="7167" max="7167" width="8" style="29" customWidth="1"/>
    <col min="7168" max="7168" width="61.85546875" style="29" bestFit="1" customWidth="1"/>
    <col min="7169" max="7169" width="6" style="29" bestFit="1" customWidth="1"/>
    <col min="7170" max="7170" width="8.28515625" style="29" bestFit="1" customWidth="1"/>
    <col min="7171" max="7171" width="23.28515625" style="29" bestFit="1" customWidth="1"/>
    <col min="7172" max="7172" width="17.5703125" style="29" customWidth="1"/>
    <col min="7173" max="7173" width="0" style="29" hidden="1" customWidth="1"/>
    <col min="7174" max="7174" width="16.7109375" style="29" bestFit="1" customWidth="1"/>
    <col min="7175" max="7422" width="9.140625" style="29"/>
    <col min="7423" max="7423" width="8" style="29" customWidth="1"/>
    <col min="7424" max="7424" width="61.85546875" style="29" bestFit="1" customWidth="1"/>
    <col min="7425" max="7425" width="6" style="29" bestFit="1" customWidth="1"/>
    <col min="7426" max="7426" width="8.28515625" style="29" bestFit="1" customWidth="1"/>
    <col min="7427" max="7427" width="23.28515625" style="29" bestFit="1" customWidth="1"/>
    <col min="7428" max="7428" width="17.5703125" style="29" customWidth="1"/>
    <col min="7429" max="7429" width="0" style="29" hidden="1" customWidth="1"/>
    <col min="7430" max="7430" width="16.7109375" style="29" bestFit="1" customWidth="1"/>
    <col min="7431" max="7678" width="9.140625" style="29"/>
    <col min="7679" max="7679" width="8" style="29" customWidth="1"/>
    <col min="7680" max="7680" width="61.85546875" style="29" bestFit="1" customWidth="1"/>
    <col min="7681" max="7681" width="6" style="29" bestFit="1" customWidth="1"/>
    <col min="7682" max="7682" width="8.28515625" style="29" bestFit="1" customWidth="1"/>
    <col min="7683" max="7683" width="23.28515625" style="29" bestFit="1" customWidth="1"/>
    <col min="7684" max="7684" width="17.5703125" style="29" customWidth="1"/>
    <col min="7685" max="7685" width="0" style="29" hidden="1" customWidth="1"/>
    <col min="7686" max="7686" width="16.7109375" style="29" bestFit="1" customWidth="1"/>
    <col min="7687" max="7934" width="9.140625" style="29"/>
    <col min="7935" max="7935" width="8" style="29" customWidth="1"/>
    <col min="7936" max="7936" width="61.85546875" style="29" bestFit="1" customWidth="1"/>
    <col min="7937" max="7937" width="6" style="29" bestFit="1" customWidth="1"/>
    <col min="7938" max="7938" width="8.28515625" style="29" bestFit="1" customWidth="1"/>
    <col min="7939" max="7939" width="23.28515625" style="29" bestFit="1" customWidth="1"/>
    <col min="7940" max="7940" width="17.5703125" style="29" customWidth="1"/>
    <col min="7941" max="7941" width="0" style="29" hidden="1" customWidth="1"/>
    <col min="7942" max="7942" width="16.7109375" style="29" bestFit="1" customWidth="1"/>
    <col min="7943" max="8190" width="9.140625" style="29"/>
    <col min="8191" max="8191" width="8" style="29" customWidth="1"/>
    <col min="8192" max="8192" width="61.85546875" style="29" bestFit="1" customWidth="1"/>
    <col min="8193" max="8193" width="6" style="29" bestFit="1" customWidth="1"/>
    <col min="8194" max="8194" width="8.28515625" style="29" bestFit="1" customWidth="1"/>
    <col min="8195" max="8195" width="23.28515625" style="29" bestFit="1" customWidth="1"/>
    <col min="8196" max="8196" width="17.5703125" style="29" customWidth="1"/>
    <col min="8197" max="8197" width="0" style="29" hidden="1" customWidth="1"/>
    <col min="8198" max="8198" width="16.7109375" style="29" bestFit="1" customWidth="1"/>
    <col min="8199" max="8446" width="9.140625" style="29"/>
    <col min="8447" max="8447" width="8" style="29" customWidth="1"/>
    <col min="8448" max="8448" width="61.85546875" style="29" bestFit="1" customWidth="1"/>
    <col min="8449" max="8449" width="6" style="29" bestFit="1" customWidth="1"/>
    <col min="8450" max="8450" width="8.28515625" style="29" bestFit="1" customWidth="1"/>
    <col min="8451" max="8451" width="23.28515625" style="29" bestFit="1" customWidth="1"/>
    <col min="8452" max="8452" width="17.5703125" style="29" customWidth="1"/>
    <col min="8453" max="8453" width="0" style="29" hidden="1" customWidth="1"/>
    <col min="8454" max="8454" width="16.7109375" style="29" bestFit="1" customWidth="1"/>
    <col min="8455" max="8702" width="9.140625" style="29"/>
    <col min="8703" max="8703" width="8" style="29" customWidth="1"/>
    <col min="8704" max="8704" width="61.85546875" style="29" bestFit="1" customWidth="1"/>
    <col min="8705" max="8705" width="6" style="29" bestFit="1" customWidth="1"/>
    <col min="8706" max="8706" width="8.28515625" style="29" bestFit="1" customWidth="1"/>
    <col min="8707" max="8707" width="23.28515625" style="29" bestFit="1" customWidth="1"/>
    <col min="8708" max="8708" width="17.5703125" style="29" customWidth="1"/>
    <col min="8709" max="8709" width="0" style="29" hidden="1" customWidth="1"/>
    <col min="8710" max="8710" width="16.7109375" style="29" bestFit="1" customWidth="1"/>
    <col min="8711" max="8958" width="9.140625" style="29"/>
    <col min="8959" max="8959" width="8" style="29" customWidth="1"/>
    <col min="8960" max="8960" width="61.85546875" style="29" bestFit="1" customWidth="1"/>
    <col min="8961" max="8961" width="6" style="29" bestFit="1" customWidth="1"/>
    <col min="8962" max="8962" width="8.28515625" style="29" bestFit="1" customWidth="1"/>
    <col min="8963" max="8963" width="23.28515625" style="29" bestFit="1" customWidth="1"/>
    <col min="8964" max="8964" width="17.5703125" style="29" customWidth="1"/>
    <col min="8965" max="8965" width="0" style="29" hidden="1" customWidth="1"/>
    <col min="8966" max="8966" width="16.7109375" style="29" bestFit="1" customWidth="1"/>
    <col min="8967" max="9214" width="9.140625" style="29"/>
    <col min="9215" max="9215" width="8" style="29" customWidth="1"/>
    <col min="9216" max="9216" width="61.85546875" style="29" bestFit="1" customWidth="1"/>
    <col min="9217" max="9217" width="6" style="29" bestFit="1" customWidth="1"/>
    <col min="9218" max="9218" width="8.28515625" style="29" bestFit="1" customWidth="1"/>
    <col min="9219" max="9219" width="23.28515625" style="29" bestFit="1" customWidth="1"/>
    <col min="9220" max="9220" width="17.5703125" style="29" customWidth="1"/>
    <col min="9221" max="9221" width="0" style="29" hidden="1" customWidth="1"/>
    <col min="9222" max="9222" width="16.7109375" style="29" bestFit="1" customWidth="1"/>
    <col min="9223" max="9470" width="9.140625" style="29"/>
    <col min="9471" max="9471" width="8" style="29" customWidth="1"/>
    <col min="9472" max="9472" width="61.85546875" style="29" bestFit="1" customWidth="1"/>
    <col min="9473" max="9473" width="6" style="29" bestFit="1" customWidth="1"/>
    <col min="9474" max="9474" width="8.28515625" style="29" bestFit="1" customWidth="1"/>
    <col min="9475" max="9475" width="23.28515625" style="29" bestFit="1" customWidth="1"/>
    <col min="9476" max="9476" width="17.5703125" style="29" customWidth="1"/>
    <col min="9477" max="9477" width="0" style="29" hidden="1" customWidth="1"/>
    <col min="9478" max="9478" width="16.7109375" style="29" bestFit="1" customWidth="1"/>
    <col min="9479" max="9726" width="9.140625" style="29"/>
    <col min="9727" max="9727" width="8" style="29" customWidth="1"/>
    <col min="9728" max="9728" width="61.85546875" style="29" bestFit="1" customWidth="1"/>
    <col min="9729" max="9729" width="6" style="29" bestFit="1" customWidth="1"/>
    <col min="9730" max="9730" width="8.28515625" style="29" bestFit="1" customWidth="1"/>
    <col min="9731" max="9731" width="23.28515625" style="29" bestFit="1" customWidth="1"/>
    <col min="9732" max="9732" width="17.5703125" style="29" customWidth="1"/>
    <col min="9733" max="9733" width="0" style="29" hidden="1" customWidth="1"/>
    <col min="9734" max="9734" width="16.7109375" style="29" bestFit="1" customWidth="1"/>
    <col min="9735" max="9982" width="9.140625" style="29"/>
    <col min="9983" max="9983" width="8" style="29" customWidth="1"/>
    <col min="9984" max="9984" width="61.85546875" style="29" bestFit="1" customWidth="1"/>
    <col min="9985" max="9985" width="6" style="29" bestFit="1" customWidth="1"/>
    <col min="9986" max="9986" width="8.28515625" style="29" bestFit="1" customWidth="1"/>
    <col min="9987" max="9987" width="23.28515625" style="29" bestFit="1" customWidth="1"/>
    <col min="9988" max="9988" width="17.5703125" style="29" customWidth="1"/>
    <col min="9989" max="9989" width="0" style="29" hidden="1" customWidth="1"/>
    <col min="9990" max="9990" width="16.7109375" style="29" bestFit="1" customWidth="1"/>
    <col min="9991" max="10238" width="9.140625" style="29"/>
    <col min="10239" max="10239" width="8" style="29" customWidth="1"/>
    <col min="10240" max="10240" width="61.85546875" style="29" bestFit="1" customWidth="1"/>
    <col min="10241" max="10241" width="6" style="29" bestFit="1" customWidth="1"/>
    <col min="10242" max="10242" width="8.28515625" style="29" bestFit="1" customWidth="1"/>
    <col min="10243" max="10243" width="23.28515625" style="29" bestFit="1" customWidth="1"/>
    <col min="10244" max="10244" width="17.5703125" style="29" customWidth="1"/>
    <col min="10245" max="10245" width="0" style="29" hidden="1" customWidth="1"/>
    <col min="10246" max="10246" width="16.7109375" style="29" bestFit="1" customWidth="1"/>
    <col min="10247" max="10494" width="9.140625" style="29"/>
    <col min="10495" max="10495" width="8" style="29" customWidth="1"/>
    <col min="10496" max="10496" width="61.85546875" style="29" bestFit="1" customWidth="1"/>
    <col min="10497" max="10497" width="6" style="29" bestFit="1" customWidth="1"/>
    <col min="10498" max="10498" width="8.28515625" style="29" bestFit="1" customWidth="1"/>
    <col min="10499" max="10499" width="23.28515625" style="29" bestFit="1" customWidth="1"/>
    <col min="10500" max="10500" width="17.5703125" style="29" customWidth="1"/>
    <col min="10501" max="10501" width="0" style="29" hidden="1" customWidth="1"/>
    <col min="10502" max="10502" width="16.7109375" style="29" bestFit="1" customWidth="1"/>
    <col min="10503" max="10750" width="9.140625" style="29"/>
    <col min="10751" max="10751" width="8" style="29" customWidth="1"/>
    <col min="10752" max="10752" width="61.85546875" style="29" bestFit="1" customWidth="1"/>
    <col min="10753" max="10753" width="6" style="29" bestFit="1" customWidth="1"/>
    <col min="10754" max="10754" width="8.28515625" style="29" bestFit="1" customWidth="1"/>
    <col min="10755" max="10755" width="23.28515625" style="29" bestFit="1" customWidth="1"/>
    <col min="10756" max="10756" width="17.5703125" style="29" customWidth="1"/>
    <col min="10757" max="10757" width="0" style="29" hidden="1" customWidth="1"/>
    <col min="10758" max="10758" width="16.7109375" style="29" bestFit="1" customWidth="1"/>
    <col min="10759" max="11006" width="9.140625" style="29"/>
    <col min="11007" max="11007" width="8" style="29" customWidth="1"/>
    <col min="11008" max="11008" width="61.85546875" style="29" bestFit="1" customWidth="1"/>
    <col min="11009" max="11009" width="6" style="29" bestFit="1" customWidth="1"/>
    <col min="11010" max="11010" width="8.28515625" style="29" bestFit="1" customWidth="1"/>
    <col min="11011" max="11011" width="23.28515625" style="29" bestFit="1" customWidth="1"/>
    <col min="11012" max="11012" width="17.5703125" style="29" customWidth="1"/>
    <col min="11013" max="11013" width="0" style="29" hidden="1" customWidth="1"/>
    <col min="11014" max="11014" width="16.7109375" style="29" bestFit="1" customWidth="1"/>
    <col min="11015" max="11262" width="9.140625" style="29"/>
    <col min="11263" max="11263" width="8" style="29" customWidth="1"/>
    <col min="11264" max="11264" width="61.85546875" style="29" bestFit="1" customWidth="1"/>
    <col min="11265" max="11265" width="6" style="29" bestFit="1" customWidth="1"/>
    <col min="11266" max="11266" width="8.28515625" style="29" bestFit="1" customWidth="1"/>
    <col min="11267" max="11267" width="23.28515625" style="29" bestFit="1" customWidth="1"/>
    <col min="11268" max="11268" width="17.5703125" style="29" customWidth="1"/>
    <col min="11269" max="11269" width="0" style="29" hidden="1" customWidth="1"/>
    <col min="11270" max="11270" width="16.7109375" style="29" bestFit="1" customWidth="1"/>
    <col min="11271" max="11518" width="9.140625" style="29"/>
    <col min="11519" max="11519" width="8" style="29" customWidth="1"/>
    <col min="11520" max="11520" width="61.85546875" style="29" bestFit="1" customWidth="1"/>
    <col min="11521" max="11521" width="6" style="29" bestFit="1" customWidth="1"/>
    <col min="11522" max="11522" width="8.28515625" style="29" bestFit="1" customWidth="1"/>
    <col min="11523" max="11523" width="23.28515625" style="29" bestFit="1" customWidth="1"/>
    <col min="11524" max="11524" width="17.5703125" style="29" customWidth="1"/>
    <col min="11525" max="11525" width="0" style="29" hidden="1" customWidth="1"/>
    <col min="11526" max="11526" width="16.7109375" style="29" bestFit="1" customWidth="1"/>
    <col min="11527" max="11774" width="9.140625" style="29"/>
    <col min="11775" max="11775" width="8" style="29" customWidth="1"/>
    <col min="11776" max="11776" width="61.85546875" style="29" bestFit="1" customWidth="1"/>
    <col min="11777" max="11777" width="6" style="29" bestFit="1" customWidth="1"/>
    <col min="11778" max="11778" width="8.28515625" style="29" bestFit="1" customWidth="1"/>
    <col min="11779" max="11779" width="23.28515625" style="29" bestFit="1" customWidth="1"/>
    <col min="11780" max="11780" width="17.5703125" style="29" customWidth="1"/>
    <col min="11781" max="11781" width="0" style="29" hidden="1" customWidth="1"/>
    <col min="11782" max="11782" width="16.7109375" style="29" bestFit="1" customWidth="1"/>
    <col min="11783" max="12030" width="9.140625" style="29"/>
    <col min="12031" max="12031" width="8" style="29" customWidth="1"/>
    <col min="12032" max="12032" width="61.85546875" style="29" bestFit="1" customWidth="1"/>
    <col min="12033" max="12033" width="6" style="29" bestFit="1" customWidth="1"/>
    <col min="12034" max="12034" width="8.28515625" style="29" bestFit="1" customWidth="1"/>
    <col min="12035" max="12035" width="23.28515625" style="29" bestFit="1" customWidth="1"/>
    <col min="12036" max="12036" width="17.5703125" style="29" customWidth="1"/>
    <col min="12037" max="12037" width="0" style="29" hidden="1" customWidth="1"/>
    <col min="12038" max="12038" width="16.7109375" style="29" bestFit="1" customWidth="1"/>
    <col min="12039" max="12286" width="9.140625" style="29"/>
    <col min="12287" max="12287" width="8" style="29" customWidth="1"/>
    <col min="12288" max="12288" width="61.85546875" style="29" bestFit="1" customWidth="1"/>
    <col min="12289" max="12289" width="6" style="29" bestFit="1" customWidth="1"/>
    <col min="12290" max="12290" width="8.28515625" style="29" bestFit="1" customWidth="1"/>
    <col min="12291" max="12291" width="23.28515625" style="29" bestFit="1" customWidth="1"/>
    <col min="12292" max="12292" width="17.5703125" style="29" customWidth="1"/>
    <col min="12293" max="12293" width="0" style="29" hidden="1" customWidth="1"/>
    <col min="12294" max="12294" width="16.7109375" style="29" bestFit="1" customWidth="1"/>
    <col min="12295" max="12542" width="9.140625" style="29"/>
    <col min="12543" max="12543" width="8" style="29" customWidth="1"/>
    <col min="12544" max="12544" width="61.85546875" style="29" bestFit="1" customWidth="1"/>
    <col min="12545" max="12545" width="6" style="29" bestFit="1" customWidth="1"/>
    <col min="12546" max="12546" width="8.28515625" style="29" bestFit="1" customWidth="1"/>
    <col min="12547" max="12547" width="23.28515625" style="29" bestFit="1" customWidth="1"/>
    <col min="12548" max="12548" width="17.5703125" style="29" customWidth="1"/>
    <col min="12549" max="12549" width="0" style="29" hidden="1" customWidth="1"/>
    <col min="12550" max="12550" width="16.7109375" style="29" bestFit="1" customWidth="1"/>
    <col min="12551" max="12798" width="9.140625" style="29"/>
    <col min="12799" max="12799" width="8" style="29" customWidth="1"/>
    <col min="12800" max="12800" width="61.85546875" style="29" bestFit="1" customWidth="1"/>
    <col min="12801" max="12801" width="6" style="29" bestFit="1" customWidth="1"/>
    <col min="12802" max="12802" width="8.28515625" style="29" bestFit="1" customWidth="1"/>
    <col min="12803" max="12803" width="23.28515625" style="29" bestFit="1" customWidth="1"/>
    <col min="12804" max="12804" width="17.5703125" style="29" customWidth="1"/>
    <col min="12805" max="12805" width="0" style="29" hidden="1" customWidth="1"/>
    <col min="12806" max="12806" width="16.7109375" style="29" bestFit="1" customWidth="1"/>
    <col min="12807" max="13054" width="9.140625" style="29"/>
    <col min="13055" max="13055" width="8" style="29" customWidth="1"/>
    <col min="13056" max="13056" width="61.85546875" style="29" bestFit="1" customWidth="1"/>
    <col min="13057" max="13057" width="6" style="29" bestFit="1" customWidth="1"/>
    <col min="13058" max="13058" width="8.28515625" style="29" bestFit="1" customWidth="1"/>
    <col min="13059" max="13059" width="23.28515625" style="29" bestFit="1" customWidth="1"/>
    <col min="13060" max="13060" width="17.5703125" style="29" customWidth="1"/>
    <col min="13061" max="13061" width="0" style="29" hidden="1" customWidth="1"/>
    <col min="13062" max="13062" width="16.7109375" style="29" bestFit="1" customWidth="1"/>
    <col min="13063" max="13310" width="9.140625" style="29"/>
    <col min="13311" max="13311" width="8" style="29" customWidth="1"/>
    <col min="13312" max="13312" width="61.85546875" style="29" bestFit="1" customWidth="1"/>
    <col min="13313" max="13313" width="6" style="29" bestFit="1" customWidth="1"/>
    <col min="13314" max="13314" width="8.28515625" style="29" bestFit="1" customWidth="1"/>
    <col min="13315" max="13315" width="23.28515625" style="29" bestFit="1" customWidth="1"/>
    <col min="13316" max="13316" width="17.5703125" style="29" customWidth="1"/>
    <col min="13317" max="13317" width="0" style="29" hidden="1" customWidth="1"/>
    <col min="13318" max="13318" width="16.7109375" style="29" bestFit="1" customWidth="1"/>
    <col min="13319" max="13566" width="9.140625" style="29"/>
    <col min="13567" max="13567" width="8" style="29" customWidth="1"/>
    <col min="13568" max="13568" width="61.85546875" style="29" bestFit="1" customWidth="1"/>
    <col min="13569" max="13569" width="6" style="29" bestFit="1" customWidth="1"/>
    <col min="13570" max="13570" width="8.28515625" style="29" bestFit="1" customWidth="1"/>
    <col min="13571" max="13571" width="23.28515625" style="29" bestFit="1" customWidth="1"/>
    <col min="13572" max="13572" width="17.5703125" style="29" customWidth="1"/>
    <col min="13573" max="13573" width="0" style="29" hidden="1" customWidth="1"/>
    <col min="13574" max="13574" width="16.7109375" style="29" bestFit="1" customWidth="1"/>
    <col min="13575" max="13822" width="9.140625" style="29"/>
    <col min="13823" max="13823" width="8" style="29" customWidth="1"/>
    <col min="13824" max="13824" width="61.85546875" style="29" bestFit="1" customWidth="1"/>
    <col min="13825" max="13825" width="6" style="29" bestFit="1" customWidth="1"/>
    <col min="13826" max="13826" width="8.28515625" style="29" bestFit="1" customWidth="1"/>
    <col min="13827" max="13827" width="23.28515625" style="29" bestFit="1" customWidth="1"/>
    <col min="13828" max="13828" width="17.5703125" style="29" customWidth="1"/>
    <col min="13829" max="13829" width="0" style="29" hidden="1" customWidth="1"/>
    <col min="13830" max="13830" width="16.7109375" style="29" bestFit="1" customWidth="1"/>
    <col min="13831" max="14078" width="9.140625" style="29"/>
    <col min="14079" max="14079" width="8" style="29" customWidth="1"/>
    <col min="14080" max="14080" width="61.85546875" style="29" bestFit="1" customWidth="1"/>
    <col min="14081" max="14081" width="6" style="29" bestFit="1" customWidth="1"/>
    <col min="14082" max="14082" width="8.28515625" style="29" bestFit="1" customWidth="1"/>
    <col min="14083" max="14083" width="23.28515625" style="29" bestFit="1" customWidth="1"/>
    <col min="14084" max="14084" width="17.5703125" style="29" customWidth="1"/>
    <col min="14085" max="14085" width="0" style="29" hidden="1" customWidth="1"/>
    <col min="14086" max="14086" width="16.7109375" style="29" bestFit="1" customWidth="1"/>
    <col min="14087" max="14334" width="9.140625" style="29"/>
    <col min="14335" max="14335" width="8" style="29" customWidth="1"/>
    <col min="14336" max="14336" width="61.85546875" style="29" bestFit="1" customWidth="1"/>
    <col min="14337" max="14337" width="6" style="29" bestFit="1" customWidth="1"/>
    <col min="14338" max="14338" width="8.28515625" style="29" bestFit="1" customWidth="1"/>
    <col min="14339" max="14339" width="23.28515625" style="29" bestFit="1" customWidth="1"/>
    <col min="14340" max="14340" width="17.5703125" style="29" customWidth="1"/>
    <col min="14341" max="14341" width="0" style="29" hidden="1" customWidth="1"/>
    <col min="14342" max="14342" width="16.7109375" style="29" bestFit="1" customWidth="1"/>
    <col min="14343" max="14590" width="9.140625" style="29"/>
    <col min="14591" max="14591" width="8" style="29" customWidth="1"/>
    <col min="14592" max="14592" width="61.85546875" style="29" bestFit="1" customWidth="1"/>
    <col min="14593" max="14593" width="6" style="29" bestFit="1" customWidth="1"/>
    <col min="14594" max="14594" width="8.28515625" style="29" bestFit="1" customWidth="1"/>
    <col min="14595" max="14595" width="23.28515625" style="29" bestFit="1" customWidth="1"/>
    <col min="14596" max="14596" width="17.5703125" style="29" customWidth="1"/>
    <col min="14597" max="14597" width="0" style="29" hidden="1" customWidth="1"/>
    <col min="14598" max="14598" width="16.7109375" style="29" bestFit="1" customWidth="1"/>
    <col min="14599" max="14846" width="9.140625" style="29"/>
    <col min="14847" max="14847" width="8" style="29" customWidth="1"/>
    <col min="14848" max="14848" width="61.85546875" style="29" bestFit="1" customWidth="1"/>
    <col min="14849" max="14849" width="6" style="29" bestFit="1" customWidth="1"/>
    <col min="14850" max="14850" width="8.28515625" style="29" bestFit="1" customWidth="1"/>
    <col min="14851" max="14851" width="23.28515625" style="29" bestFit="1" customWidth="1"/>
    <col min="14852" max="14852" width="17.5703125" style="29" customWidth="1"/>
    <col min="14853" max="14853" width="0" style="29" hidden="1" customWidth="1"/>
    <col min="14854" max="14854" width="16.7109375" style="29" bestFit="1" customWidth="1"/>
    <col min="14855" max="15102" width="9.140625" style="29"/>
    <col min="15103" max="15103" width="8" style="29" customWidth="1"/>
    <col min="15104" max="15104" width="61.85546875" style="29" bestFit="1" customWidth="1"/>
    <col min="15105" max="15105" width="6" style="29" bestFit="1" customWidth="1"/>
    <col min="15106" max="15106" width="8.28515625" style="29" bestFit="1" customWidth="1"/>
    <col min="15107" max="15107" width="23.28515625" style="29" bestFit="1" customWidth="1"/>
    <col min="15108" max="15108" width="17.5703125" style="29" customWidth="1"/>
    <col min="15109" max="15109" width="0" style="29" hidden="1" customWidth="1"/>
    <col min="15110" max="15110" width="16.7109375" style="29" bestFit="1" customWidth="1"/>
    <col min="15111" max="15358" width="9.140625" style="29"/>
    <col min="15359" max="15359" width="8" style="29" customWidth="1"/>
    <col min="15360" max="15360" width="61.85546875" style="29" bestFit="1" customWidth="1"/>
    <col min="15361" max="15361" width="6" style="29" bestFit="1" customWidth="1"/>
    <col min="15362" max="15362" width="8.28515625" style="29" bestFit="1" customWidth="1"/>
    <col min="15363" max="15363" width="23.28515625" style="29" bestFit="1" customWidth="1"/>
    <col min="15364" max="15364" width="17.5703125" style="29" customWidth="1"/>
    <col min="15365" max="15365" width="0" style="29" hidden="1" customWidth="1"/>
    <col min="15366" max="15366" width="16.7109375" style="29" bestFit="1" customWidth="1"/>
    <col min="15367" max="15614" width="9.140625" style="29"/>
    <col min="15615" max="15615" width="8" style="29" customWidth="1"/>
    <col min="15616" max="15616" width="61.85546875" style="29" bestFit="1" customWidth="1"/>
    <col min="15617" max="15617" width="6" style="29" bestFit="1" customWidth="1"/>
    <col min="15618" max="15618" width="8.28515625" style="29" bestFit="1" customWidth="1"/>
    <col min="15619" max="15619" width="23.28515625" style="29" bestFit="1" customWidth="1"/>
    <col min="15620" max="15620" width="17.5703125" style="29" customWidth="1"/>
    <col min="15621" max="15621" width="0" style="29" hidden="1" customWidth="1"/>
    <col min="15622" max="15622" width="16.7109375" style="29" bestFit="1" customWidth="1"/>
    <col min="15623" max="15870" width="9.140625" style="29"/>
    <col min="15871" max="15871" width="8" style="29" customWidth="1"/>
    <col min="15872" max="15872" width="61.85546875" style="29" bestFit="1" customWidth="1"/>
    <col min="15873" max="15873" width="6" style="29" bestFit="1" customWidth="1"/>
    <col min="15874" max="15874" width="8.28515625" style="29" bestFit="1" customWidth="1"/>
    <col min="15875" max="15875" width="23.28515625" style="29" bestFit="1" customWidth="1"/>
    <col min="15876" max="15876" width="17.5703125" style="29" customWidth="1"/>
    <col min="15877" max="15877" width="0" style="29" hidden="1" customWidth="1"/>
    <col min="15878" max="15878" width="16.7109375" style="29" bestFit="1" customWidth="1"/>
    <col min="15879" max="16126" width="9.140625" style="29"/>
    <col min="16127" max="16127" width="8" style="29" customWidth="1"/>
    <col min="16128" max="16128" width="61.85546875" style="29" bestFit="1" customWidth="1"/>
    <col min="16129" max="16129" width="6" style="29" bestFit="1" customWidth="1"/>
    <col min="16130" max="16130" width="8.28515625" style="29" bestFit="1" customWidth="1"/>
    <col min="16131" max="16131" width="23.28515625" style="29" bestFit="1" customWidth="1"/>
    <col min="16132" max="16132" width="17.5703125" style="29" customWidth="1"/>
    <col min="16133" max="16133" width="0" style="29" hidden="1" customWidth="1"/>
    <col min="16134" max="16134" width="16.7109375" style="29" bestFit="1" customWidth="1"/>
    <col min="16135" max="16384" width="9.140625" style="29"/>
  </cols>
  <sheetData>
    <row r="1" spans="1:9" s="23" customFormat="1" x14ac:dyDescent="0.25">
      <c r="A1" s="22" t="s">
        <v>0</v>
      </c>
      <c r="C1" s="24"/>
      <c r="D1" s="24"/>
      <c r="E1" s="24"/>
      <c r="F1" s="24"/>
      <c r="G1" s="25"/>
    </row>
    <row r="2" spans="1:9" s="23" customFormat="1" x14ac:dyDescent="0.25">
      <c r="A2" s="22" t="s">
        <v>1</v>
      </c>
      <c r="C2" s="24"/>
      <c r="D2" s="24"/>
      <c r="E2" s="24"/>
      <c r="F2" s="24"/>
      <c r="G2" s="25"/>
    </row>
    <row r="3" spans="1:9" x14ac:dyDescent="0.25">
      <c r="A3" s="26" t="s">
        <v>2</v>
      </c>
      <c r="B3" s="26"/>
      <c r="C3" s="27"/>
      <c r="D3" s="27"/>
      <c r="E3" s="27"/>
      <c r="F3" s="27"/>
      <c r="G3" s="28"/>
    </row>
    <row r="4" spans="1:9" x14ac:dyDescent="0.25">
      <c r="A4" s="30" t="s">
        <v>3</v>
      </c>
      <c r="B4" s="30"/>
      <c r="C4" s="30"/>
      <c r="D4" s="30"/>
      <c r="E4" s="30"/>
      <c r="F4" s="30"/>
      <c r="G4" s="31"/>
    </row>
    <row r="5" spans="1:9" x14ac:dyDescent="0.25">
      <c r="A5" s="32" t="s">
        <v>4</v>
      </c>
      <c r="B5" s="32"/>
      <c r="C5" s="32"/>
      <c r="D5" s="32"/>
      <c r="E5" s="32"/>
      <c r="F5" s="32"/>
    </row>
    <row r="6" spans="1:9" s="36" customFormat="1" x14ac:dyDescent="0.25">
      <c r="A6" s="34"/>
      <c r="B6" s="34"/>
      <c r="C6" s="34"/>
      <c r="D6" s="34"/>
      <c r="E6" s="156"/>
      <c r="F6" s="34"/>
      <c r="G6" s="35"/>
    </row>
    <row r="7" spans="1:9" s="41" customFormat="1" x14ac:dyDescent="0.25">
      <c r="A7" s="37" t="s">
        <v>5</v>
      </c>
      <c r="B7" s="38" t="s">
        <v>390</v>
      </c>
      <c r="C7" s="38" t="s">
        <v>6</v>
      </c>
      <c r="D7" s="37" t="s">
        <v>7</v>
      </c>
      <c r="E7" s="157" t="s">
        <v>8</v>
      </c>
      <c r="F7" s="39" t="s">
        <v>391</v>
      </c>
      <c r="G7" s="40"/>
    </row>
    <row r="8" spans="1:9" s="41" customFormat="1" x14ac:dyDescent="0.25">
      <c r="A8" s="42"/>
      <c r="B8" s="43"/>
      <c r="C8" s="43"/>
      <c r="D8" s="42"/>
      <c r="E8" s="158"/>
      <c r="F8" s="44"/>
      <c r="G8" s="45" t="s">
        <v>9</v>
      </c>
    </row>
    <row r="9" spans="1:9" s="41" customFormat="1" x14ac:dyDescent="0.25">
      <c r="A9" s="46"/>
      <c r="B9" s="47"/>
      <c r="C9" s="47"/>
      <c r="D9" s="46"/>
      <c r="E9" s="159"/>
      <c r="F9" s="48"/>
      <c r="G9" s="49"/>
    </row>
    <row r="10" spans="1:9" s="13" customFormat="1" ht="19.5" x14ac:dyDescent="0.25">
      <c r="A10" s="6" t="s">
        <v>393</v>
      </c>
      <c r="B10" s="6" t="s">
        <v>339</v>
      </c>
      <c r="C10" s="6"/>
      <c r="D10" s="6"/>
      <c r="E10" s="160">
        <f>E11+E41+E48+E52+E54+E57+E59+E63+E65</f>
        <v>2057893599</v>
      </c>
      <c r="F10" s="5"/>
      <c r="G10" s="11"/>
      <c r="H10" s="12"/>
      <c r="I10" s="12"/>
    </row>
    <row r="11" spans="1:9" s="58" customFormat="1" ht="31.5" x14ac:dyDescent="0.25">
      <c r="A11" s="52"/>
      <c r="B11" s="53" t="s">
        <v>340</v>
      </c>
      <c r="C11" s="54"/>
      <c r="D11" s="55"/>
      <c r="E11" s="161">
        <f>SUM(E12:E40)</f>
        <v>220480000</v>
      </c>
      <c r="F11" s="56"/>
      <c r="G11" s="57"/>
      <c r="H11" s="57"/>
      <c r="I11" s="57"/>
    </row>
    <row r="12" spans="1:9" s="58" customFormat="1" ht="47.25" x14ac:dyDescent="0.25">
      <c r="A12" s="52">
        <v>1</v>
      </c>
      <c r="B12" s="59" t="s">
        <v>341</v>
      </c>
      <c r="C12" s="54" t="s">
        <v>13</v>
      </c>
      <c r="D12" s="55">
        <v>1</v>
      </c>
      <c r="E12" s="162">
        <v>32000000</v>
      </c>
      <c r="F12" s="56"/>
      <c r="G12" s="57"/>
      <c r="H12" s="57"/>
      <c r="I12" s="57"/>
    </row>
    <row r="13" spans="1:9" s="58" customFormat="1" ht="31.5" x14ac:dyDescent="0.25">
      <c r="A13" s="52">
        <v>2</v>
      </c>
      <c r="B13" s="59" t="s">
        <v>342</v>
      </c>
      <c r="C13" s="54" t="s">
        <v>20</v>
      </c>
      <c r="D13" s="55">
        <v>1</v>
      </c>
      <c r="E13" s="162">
        <v>16000000</v>
      </c>
      <c r="F13" s="56"/>
      <c r="G13" s="57"/>
      <c r="H13" s="57"/>
      <c r="I13" s="57"/>
    </row>
    <row r="14" spans="1:9" s="58" customFormat="1" x14ac:dyDescent="0.25">
      <c r="A14" s="52">
        <v>3</v>
      </c>
      <c r="B14" s="59" t="s">
        <v>343</v>
      </c>
      <c r="C14" s="54" t="s">
        <v>20</v>
      </c>
      <c r="D14" s="55">
        <v>1</v>
      </c>
      <c r="E14" s="162">
        <v>6000000</v>
      </c>
      <c r="F14" s="56"/>
      <c r="G14" s="57"/>
      <c r="H14" s="57"/>
      <c r="I14" s="57"/>
    </row>
    <row r="15" spans="1:9" s="58" customFormat="1" x14ac:dyDescent="0.25">
      <c r="A15" s="52">
        <v>4</v>
      </c>
      <c r="B15" s="60" t="s">
        <v>344</v>
      </c>
      <c r="C15" s="61" t="s">
        <v>13</v>
      </c>
      <c r="D15" s="62">
        <v>2</v>
      </c>
      <c r="E15" s="162">
        <v>7200000</v>
      </c>
      <c r="F15" s="63"/>
      <c r="G15" s="57"/>
      <c r="H15" s="57"/>
      <c r="I15" s="57"/>
    </row>
    <row r="16" spans="1:9" s="58" customFormat="1" x14ac:dyDescent="0.25">
      <c r="A16" s="52">
        <v>5</v>
      </c>
      <c r="B16" s="60" t="s">
        <v>345</v>
      </c>
      <c r="C16" s="61" t="s">
        <v>13</v>
      </c>
      <c r="D16" s="62">
        <v>2</v>
      </c>
      <c r="E16" s="162">
        <v>5600000</v>
      </c>
      <c r="F16" s="63"/>
      <c r="G16" s="57"/>
      <c r="H16" s="57"/>
      <c r="I16" s="57"/>
    </row>
    <row r="17" spans="1:9" s="58" customFormat="1" x14ac:dyDescent="0.25">
      <c r="A17" s="52">
        <v>6</v>
      </c>
      <c r="B17" s="60" t="s">
        <v>346</v>
      </c>
      <c r="C17" s="61" t="s">
        <v>20</v>
      </c>
      <c r="D17" s="62">
        <v>2</v>
      </c>
      <c r="E17" s="162">
        <v>5280000</v>
      </c>
      <c r="F17" s="63"/>
      <c r="G17" s="57"/>
      <c r="H17" s="57"/>
      <c r="I17" s="57"/>
    </row>
    <row r="18" spans="1:9" s="58" customFormat="1" ht="31.5" x14ac:dyDescent="0.25">
      <c r="A18" s="52">
        <v>7</v>
      </c>
      <c r="B18" s="60" t="s">
        <v>347</v>
      </c>
      <c r="C18" s="61" t="s">
        <v>20</v>
      </c>
      <c r="D18" s="62">
        <v>1</v>
      </c>
      <c r="E18" s="162">
        <v>2900000</v>
      </c>
      <c r="F18" s="63"/>
      <c r="G18" s="57"/>
      <c r="H18" s="57"/>
      <c r="I18" s="57"/>
    </row>
    <row r="19" spans="1:9" s="58" customFormat="1" x14ac:dyDescent="0.25">
      <c r="A19" s="52">
        <v>8</v>
      </c>
      <c r="B19" s="60" t="s">
        <v>348</v>
      </c>
      <c r="C19" s="61" t="s">
        <v>13</v>
      </c>
      <c r="D19" s="62">
        <v>1</v>
      </c>
      <c r="E19" s="162">
        <v>3450000</v>
      </c>
      <c r="F19" s="63"/>
      <c r="G19" s="57"/>
      <c r="H19" s="57"/>
      <c r="I19" s="57"/>
    </row>
    <row r="20" spans="1:9" s="58" customFormat="1" x14ac:dyDescent="0.25">
      <c r="A20" s="52">
        <v>9</v>
      </c>
      <c r="B20" s="60" t="s">
        <v>349</v>
      </c>
      <c r="C20" s="61" t="s">
        <v>13</v>
      </c>
      <c r="D20" s="62">
        <v>1</v>
      </c>
      <c r="E20" s="162">
        <v>5700000</v>
      </c>
      <c r="F20" s="63"/>
      <c r="G20" s="57"/>
      <c r="H20" s="57"/>
      <c r="I20" s="57"/>
    </row>
    <row r="21" spans="1:9" s="58" customFormat="1" ht="31.5" x14ac:dyDescent="0.25">
      <c r="A21" s="52">
        <v>10</v>
      </c>
      <c r="B21" s="60" t="s">
        <v>350</v>
      </c>
      <c r="C21" s="61" t="s">
        <v>20</v>
      </c>
      <c r="D21" s="62">
        <v>2</v>
      </c>
      <c r="E21" s="162">
        <v>7500000</v>
      </c>
      <c r="F21" s="63"/>
      <c r="G21" s="57"/>
      <c r="H21" s="57"/>
      <c r="I21" s="57"/>
    </row>
    <row r="22" spans="1:9" s="58" customFormat="1" ht="31.5" x14ac:dyDescent="0.25">
      <c r="A22" s="52">
        <v>11</v>
      </c>
      <c r="B22" s="60" t="s">
        <v>351</v>
      </c>
      <c r="C22" s="61" t="s">
        <v>13</v>
      </c>
      <c r="D22" s="62">
        <v>1</v>
      </c>
      <c r="E22" s="162">
        <v>5400000</v>
      </c>
      <c r="F22" s="63"/>
      <c r="G22" s="57"/>
      <c r="H22" s="57"/>
      <c r="I22" s="57"/>
    </row>
    <row r="23" spans="1:9" s="58" customFormat="1" x14ac:dyDescent="0.25">
      <c r="A23" s="52">
        <v>12</v>
      </c>
      <c r="B23" s="60" t="s">
        <v>352</v>
      </c>
      <c r="C23" s="61" t="s">
        <v>20</v>
      </c>
      <c r="D23" s="62">
        <v>1</v>
      </c>
      <c r="E23" s="162">
        <v>4500000</v>
      </c>
      <c r="F23" s="63"/>
      <c r="G23" s="57"/>
      <c r="H23" s="57"/>
      <c r="I23" s="57"/>
    </row>
    <row r="24" spans="1:9" s="58" customFormat="1" x14ac:dyDescent="0.25">
      <c r="A24" s="52">
        <v>13</v>
      </c>
      <c r="B24" s="60" t="s">
        <v>353</v>
      </c>
      <c r="C24" s="61" t="s">
        <v>20</v>
      </c>
      <c r="D24" s="62">
        <v>2</v>
      </c>
      <c r="E24" s="162">
        <v>8200000</v>
      </c>
      <c r="F24" s="63"/>
      <c r="G24" s="57"/>
      <c r="H24" s="57"/>
      <c r="I24" s="57"/>
    </row>
    <row r="25" spans="1:9" s="58" customFormat="1" x14ac:dyDescent="0.25">
      <c r="A25" s="52">
        <v>14</v>
      </c>
      <c r="B25" s="60" t="s">
        <v>354</v>
      </c>
      <c r="C25" s="61" t="s">
        <v>20</v>
      </c>
      <c r="D25" s="62">
        <v>1</v>
      </c>
      <c r="E25" s="162">
        <v>4200000</v>
      </c>
      <c r="F25" s="63"/>
      <c r="G25" s="57"/>
      <c r="H25" s="57"/>
      <c r="I25" s="57"/>
    </row>
    <row r="26" spans="1:9" s="58" customFormat="1" x14ac:dyDescent="0.25">
      <c r="A26" s="52">
        <v>15</v>
      </c>
      <c r="B26" s="60" t="s">
        <v>355</v>
      </c>
      <c r="C26" s="61" t="s">
        <v>20</v>
      </c>
      <c r="D26" s="62">
        <v>1</v>
      </c>
      <c r="E26" s="162">
        <v>2350000</v>
      </c>
      <c r="F26" s="63"/>
      <c r="G26" s="57"/>
      <c r="H26" s="57"/>
      <c r="I26" s="57"/>
    </row>
    <row r="27" spans="1:9" s="58" customFormat="1" ht="31.5" x14ac:dyDescent="0.25">
      <c r="A27" s="52">
        <v>16</v>
      </c>
      <c r="B27" s="60" t="s">
        <v>356</v>
      </c>
      <c r="C27" s="61" t="s">
        <v>20</v>
      </c>
      <c r="D27" s="62">
        <v>1</v>
      </c>
      <c r="E27" s="162">
        <v>4200000</v>
      </c>
      <c r="F27" s="63"/>
      <c r="G27" s="57"/>
      <c r="H27" s="57"/>
      <c r="I27" s="57"/>
    </row>
    <row r="28" spans="1:9" s="58" customFormat="1" ht="31.5" x14ac:dyDescent="0.25">
      <c r="A28" s="52">
        <v>17</v>
      </c>
      <c r="B28" s="60" t="s">
        <v>357</v>
      </c>
      <c r="C28" s="61" t="s">
        <v>20</v>
      </c>
      <c r="D28" s="62">
        <v>1</v>
      </c>
      <c r="E28" s="162">
        <v>3600000</v>
      </c>
      <c r="F28" s="63"/>
      <c r="G28" s="57"/>
      <c r="H28" s="57"/>
      <c r="I28" s="57"/>
    </row>
    <row r="29" spans="1:9" s="58" customFormat="1" x14ac:dyDescent="0.25">
      <c r="A29" s="52">
        <v>18</v>
      </c>
      <c r="B29" s="60" t="s">
        <v>358</v>
      </c>
      <c r="C29" s="61" t="s">
        <v>20</v>
      </c>
      <c r="D29" s="62">
        <v>1</v>
      </c>
      <c r="E29" s="162">
        <v>3300000</v>
      </c>
      <c r="F29" s="63"/>
      <c r="G29" s="57"/>
      <c r="H29" s="57"/>
      <c r="I29" s="57"/>
    </row>
    <row r="30" spans="1:9" s="58" customFormat="1" x14ac:dyDescent="0.25">
      <c r="A30" s="52">
        <v>19</v>
      </c>
      <c r="B30" s="60" t="s">
        <v>359</v>
      </c>
      <c r="C30" s="61" t="s">
        <v>20</v>
      </c>
      <c r="D30" s="62">
        <v>1</v>
      </c>
      <c r="E30" s="162">
        <v>2800000</v>
      </c>
      <c r="F30" s="63"/>
      <c r="G30" s="57"/>
      <c r="H30" s="57"/>
      <c r="I30" s="57"/>
    </row>
    <row r="31" spans="1:9" s="58" customFormat="1" x14ac:dyDescent="0.25">
      <c r="A31" s="52">
        <v>20</v>
      </c>
      <c r="B31" s="60" t="s">
        <v>360</v>
      </c>
      <c r="C31" s="61" t="s">
        <v>20</v>
      </c>
      <c r="D31" s="62">
        <v>1</v>
      </c>
      <c r="E31" s="162">
        <v>2500000</v>
      </c>
      <c r="F31" s="63"/>
      <c r="G31" s="57"/>
      <c r="H31" s="57"/>
      <c r="I31" s="57"/>
    </row>
    <row r="32" spans="1:9" s="58" customFormat="1" ht="31.5" x14ac:dyDescent="0.25">
      <c r="A32" s="52">
        <v>21</v>
      </c>
      <c r="B32" s="60" t="s">
        <v>361</v>
      </c>
      <c r="C32" s="61" t="s">
        <v>20</v>
      </c>
      <c r="D32" s="62">
        <v>1</v>
      </c>
      <c r="E32" s="162">
        <v>3500000</v>
      </c>
      <c r="F32" s="63"/>
      <c r="G32" s="57"/>
      <c r="H32" s="57"/>
      <c r="I32" s="57"/>
    </row>
    <row r="33" spans="1:9" s="58" customFormat="1" x14ac:dyDescent="0.25">
      <c r="A33" s="52">
        <v>22</v>
      </c>
      <c r="B33" s="60" t="s">
        <v>362</v>
      </c>
      <c r="C33" s="61" t="s">
        <v>13</v>
      </c>
      <c r="D33" s="62">
        <v>1</v>
      </c>
      <c r="E33" s="162">
        <v>4500000</v>
      </c>
      <c r="F33" s="63"/>
      <c r="G33" s="57"/>
      <c r="H33" s="57"/>
      <c r="I33" s="57"/>
    </row>
    <row r="34" spans="1:9" s="58" customFormat="1" x14ac:dyDescent="0.25">
      <c r="A34" s="52">
        <v>23</v>
      </c>
      <c r="B34" s="60" t="s">
        <v>363</v>
      </c>
      <c r="C34" s="61" t="s">
        <v>20</v>
      </c>
      <c r="D34" s="62">
        <v>120</v>
      </c>
      <c r="E34" s="162">
        <v>22800000</v>
      </c>
      <c r="F34" s="63"/>
      <c r="G34" s="57"/>
      <c r="H34" s="57"/>
      <c r="I34" s="57"/>
    </row>
    <row r="35" spans="1:9" s="58" customFormat="1" x14ac:dyDescent="0.25">
      <c r="A35" s="52">
        <v>24</v>
      </c>
      <c r="B35" s="60" t="s">
        <v>364</v>
      </c>
      <c r="C35" s="61" t="s">
        <v>20</v>
      </c>
      <c r="D35" s="62">
        <v>1</v>
      </c>
      <c r="E35" s="162">
        <v>16000000</v>
      </c>
      <c r="F35" s="63"/>
      <c r="G35" s="57"/>
      <c r="H35" s="57"/>
      <c r="I35" s="57"/>
    </row>
    <row r="36" spans="1:9" s="58" customFormat="1" x14ac:dyDescent="0.25">
      <c r="A36" s="52">
        <v>25</v>
      </c>
      <c r="B36" s="60" t="s">
        <v>365</v>
      </c>
      <c r="C36" s="61" t="s">
        <v>13</v>
      </c>
      <c r="D36" s="62">
        <v>1</v>
      </c>
      <c r="E36" s="162">
        <v>9000000</v>
      </c>
      <c r="F36" s="63"/>
      <c r="G36" s="57"/>
      <c r="H36" s="57"/>
      <c r="I36" s="57"/>
    </row>
    <row r="37" spans="1:9" s="58" customFormat="1" x14ac:dyDescent="0.25">
      <c r="A37" s="52">
        <v>26</v>
      </c>
      <c r="B37" s="60" t="s">
        <v>366</v>
      </c>
      <c r="C37" s="61" t="s">
        <v>13</v>
      </c>
      <c r="D37" s="62">
        <v>1</v>
      </c>
      <c r="E37" s="162">
        <v>15000000</v>
      </c>
      <c r="F37" s="63"/>
      <c r="G37" s="57"/>
      <c r="H37" s="57"/>
      <c r="I37" s="57"/>
    </row>
    <row r="38" spans="1:9" s="58" customFormat="1" x14ac:dyDescent="0.25">
      <c r="A38" s="52">
        <v>27</v>
      </c>
      <c r="B38" s="60" t="s">
        <v>367</v>
      </c>
      <c r="C38" s="61" t="s">
        <v>20</v>
      </c>
      <c r="D38" s="62">
        <v>1</v>
      </c>
      <c r="E38" s="162">
        <v>5000000</v>
      </c>
      <c r="F38" s="63"/>
      <c r="G38" s="57"/>
      <c r="H38" s="57"/>
      <c r="I38" s="57"/>
    </row>
    <row r="39" spans="1:9" s="58" customFormat="1" x14ac:dyDescent="0.25">
      <c r="A39" s="52">
        <v>28</v>
      </c>
      <c r="B39" s="60" t="s">
        <v>368</v>
      </c>
      <c r="C39" s="61" t="s">
        <v>20</v>
      </c>
      <c r="D39" s="62">
        <v>1</v>
      </c>
      <c r="E39" s="162">
        <v>6000000</v>
      </c>
      <c r="F39" s="63"/>
      <c r="G39" s="57"/>
      <c r="H39" s="57"/>
      <c r="I39" s="57"/>
    </row>
    <row r="40" spans="1:9" s="58" customFormat="1" x14ac:dyDescent="0.25">
      <c r="A40" s="52">
        <v>29</v>
      </c>
      <c r="B40" s="60" t="s">
        <v>369</v>
      </c>
      <c r="C40" s="61" t="s">
        <v>20</v>
      </c>
      <c r="D40" s="62">
        <v>1</v>
      </c>
      <c r="E40" s="162">
        <v>6000000</v>
      </c>
      <c r="F40" s="63"/>
      <c r="G40" s="57"/>
      <c r="H40" s="57"/>
      <c r="I40" s="57"/>
    </row>
    <row r="41" spans="1:9" s="58" customFormat="1" x14ac:dyDescent="0.25">
      <c r="A41" s="52"/>
      <c r="B41" s="64" t="s">
        <v>370</v>
      </c>
      <c r="C41" s="61"/>
      <c r="D41" s="62"/>
      <c r="E41" s="161">
        <f>SUM(E42:E47)</f>
        <v>75530000</v>
      </c>
      <c r="F41" s="63"/>
      <c r="G41" s="57"/>
      <c r="H41" s="57"/>
      <c r="I41" s="57"/>
    </row>
    <row r="42" spans="1:9" s="58" customFormat="1" x14ac:dyDescent="0.25">
      <c r="A42" s="52">
        <v>30</v>
      </c>
      <c r="B42" s="60" t="s">
        <v>371</v>
      </c>
      <c r="C42" s="61" t="s">
        <v>20</v>
      </c>
      <c r="D42" s="62">
        <v>5</v>
      </c>
      <c r="E42" s="162">
        <v>13750000</v>
      </c>
      <c r="F42" s="56"/>
      <c r="G42" s="57"/>
      <c r="H42" s="57"/>
      <c r="I42" s="57"/>
    </row>
    <row r="43" spans="1:9" s="58" customFormat="1" x14ac:dyDescent="0.25">
      <c r="A43" s="52">
        <v>31</v>
      </c>
      <c r="B43" s="60" t="s">
        <v>372</v>
      </c>
      <c r="C43" s="61" t="s">
        <v>20</v>
      </c>
      <c r="D43" s="62">
        <v>5</v>
      </c>
      <c r="E43" s="162">
        <v>16370000</v>
      </c>
      <c r="F43" s="56"/>
      <c r="G43" s="57"/>
      <c r="H43" s="57"/>
      <c r="I43" s="57"/>
    </row>
    <row r="44" spans="1:9" s="58" customFormat="1" ht="31.5" x14ac:dyDescent="0.25">
      <c r="A44" s="52">
        <v>32</v>
      </c>
      <c r="B44" s="60" t="s">
        <v>373</v>
      </c>
      <c r="C44" s="61" t="s">
        <v>20</v>
      </c>
      <c r="D44" s="62">
        <v>2</v>
      </c>
      <c r="E44" s="162">
        <v>5960000</v>
      </c>
      <c r="F44" s="56"/>
      <c r="G44" s="57"/>
      <c r="H44" s="57"/>
      <c r="I44" s="57"/>
    </row>
    <row r="45" spans="1:9" s="58" customFormat="1" ht="31.5" x14ac:dyDescent="0.25">
      <c r="A45" s="52">
        <v>33</v>
      </c>
      <c r="B45" s="60" t="s">
        <v>374</v>
      </c>
      <c r="C45" s="61" t="s">
        <v>20</v>
      </c>
      <c r="D45" s="62">
        <v>5</v>
      </c>
      <c r="E45" s="162">
        <v>12500000</v>
      </c>
      <c r="F45" s="56"/>
      <c r="G45" s="57"/>
      <c r="H45" s="57"/>
      <c r="I45" s="57"/>
    </row>
    <row r="46" spans="1:9" s="58" customFormat="1" x14ac:dyDescent="0.25">
      <c r="A46" s="52">
        <v>34</v>
      </c>
      <c r="B46" s="60" t="s">
        <v>375</v>
      </c>
      <c r="C46" s="61" t="s">
        <v>20</v>
      </c>
      <c r="D46" s="62">
        <v>5</v>
      </c>
      <c r="E46" s="162">
        <v>10750000</v>
      </c>
      <c r="F46" s="56"/>
      <c r="G46" s="57"/>
      <c r="H46" s="57"/>
      <c r="I46" s="57"/>
    </row>
    <row r="47" spans="1:9" s="66" customFormat="1" ht="31.5" x14ac:dyDescent="0.25">
      <c r="A47" s="52">
        <v>35</v>
      </c>
      <c r="B47" s="59" t="s">
        <v>376</v>
      </c>
      <c r="C47" s="54" t="s">
        <v>20</v>
      </c>
      <c r="D47" s="55">
        <v>2</v>
      </c>
      <c r="E47" s="162">
        <v>16200000</v>
      </c>
      <c r="F47" s="56"/>
      <c r="G47" s="65"/>
      <c r="H47" s="65"/>
      <c r="I47" s="65"/>
    </row>
    <row r="48" spans="1:9" s="66" customFormat="1" ht="31.5" x14ac:dyDescent="0.25">
      <c r="A48" s="50"/>
      <c r="B48" s="64" t="s">
        <v>57</v>
      </c>
      <c r="C48" s="50"/>
      <c r="D48" s="50"/>
      <c r="E48" s="161">
        <f>SUM(E49:E51)</f>
        <v>642862000</v>
      </c>
      <c r="F48" s="51"/>
      <c r="G48" s="65"/>
      <c r="H48" s="65"/>
      <c r="I48" s="65"/>
    </row>
    <row r="49" spans="1:9" s="66" customFormat="1" x14ac:dyDescent="0.25">
      <c r="A49" s="52">
        <v>36</v>
      </c>
      <c r="B49" s="60" t="s">
        <v>377</v>
      </c>
      <c r="C49" s="62" t="s">
        <v>20</v>
      </c>
      <c r="D49" s="61">
        <v>10</v>
      </c>
      <c r="E49" s="162">
        <v>4900000</v>
      </c>
      <c r="F49" s="67"/>
      <c r="G49" s="65"/>
      <c r="H49" s="65"/>
      <c r="I49" s="65"/>
    </row>
    <row r="50" spans="1:9" s="66" customFormat="1" ht="47.25" x14ac:dyDescent="0.25">
      <c r="A50" s="52">
        <v>37</v>
      </c>
      <c r="B50" s="59" t="s">
        <v>378</v>
      </c>
      <c r="C50" s="54" t="s">
        <v>13</v>
      </c>
      <c r="D50" s="55">
        <v>50</v>
      </c>
      <c r="E50" s="162">
        <v>564762000</v>
      </c>
      <c r="F50" s="56"/>
      <c r="G50" s="65"/>
      <c r="H50" s="65"/>
      <c r="I50" s="65"/>
    </row>
    <row r="51" spans="1:9" s="66" customFormat="1" x14ac:dyDescent="0.25">
      <c r="A51" s="52">
        <v>38</v>
      </c>
      <c r="B51" s="59" t="s">
        <v>379</v>
      </c>
      <c r="C51" s="54" t="s">
        <v>20</v>
      </c>
      <c r="D51" s="55">
        <v>3</v>
      </c>
      <c r="E51" s="162">
        <v>73200000</v>
      </c>
      <c r="F51" s="56"/>
      <c r="G51" s="65"/>
      <c r="H51" s="65"/>
      <c r="I51" s="65"/>
    </row>
    <row r="52" spans="1:9" s="66" customFormat="1" x14ac:dyDescent="0.25">
      <c r="A52" s="52"/>
      <c r="B52" s="64" t="s">
        <v>380</v>
      </c>
      <c r="C52" s="61"/>
      <c r="D52" s="62"/>
      <c r="E52" s="161">
        <f>SUM(E53)</f>
        <v>451809600</v>
      </c>
      <c r="F52" s="63"/>
      <c r="G52" s="65"/>
      <c r="H52" s="65"/>
      <c r="I52" s="65"/>
    </row>
    <row r="53" spans="1:9" s="66" customFormat="1" ht="47.25" x14ac:dyDescent="0.25">
      <c r="A53" s="52">
        <v>39</v>
      </c>
      <c r="B53" s="59" t="s">
        <v>378</v>
      </c>
      <c r="C53" s="54" t="s">
        <v>13</v>
      </c>
      <c r="D53" s="55">
        <v>40</v>
      </c>
      <c r="E53" s="162">
        <v>451809600</v>
      </c>
      <c r="F53" s="56"/>
      <c r="G53" s="65"/>
      <c r="H53" s="65"/>
      <c r="I53" s="65"/>
    </row>
    <row r="54" spans="1:9" s="66" customFormat="1" ht="31.5" x14ac:dyDescent="0.25">
      <c r="A54" s="52"/>
      <c r="B54" s="53" t="s">
        <v>381</v>
      </c>
      <c r="C54" s="54"/>
      <c r="D54" s="55"/>
      <c r="E54" s="161">
        <f>SUM(E55:E56)</f>
        <v>5050000</v>
      </c>
      <c r="F54" s="56"/>
      <c r="G54" s="65"/>
      <c r="H54" s="65"/>
      <c r="I54" s="65"/>
    </row>
    <row r="55" spans="1:9" s="66" customFormat="1" x14ac:dyDescent="0.25">
      <c r="A55" s="52">
        <v>40</v>
      </c>
      <c r="B55" s="60" t="s">
        <v>382</v>
      </c>
      <c r="C55" s="62" t="s">
        <v>20</v>
      </c>
      <c r="D55" s="62">
        <v>1</v>
      </c>
      <c r="E55" s="162">
        <v>350000</v>
      </c>
      <c r="F55" s="63"/>
      <c r="G55" s="65"/>
      <c r="H55" s="65"/>
      <c r="I55" s="65"/>
    </row>
    <row r="56" spans="1:9" s="66" customFormat="1" ht="31.5" x14ac:dyDescent="0.25">
      <c r="A56" s="52">
        <v>41</v>
      </c>
      <c r="B56" s="60" t="s">
        <v>383</v>
      </c>
      <c r="C56" s="61" t="s">
        <v>20</v>
      </c>
      <c r="D56" s="62">
        <v>1</v>
      </c>
      <c r="E56" s="162">
        <v>4700000</v>
      </c>
      <c r="F56" s="63"/>
      <c r="G56" s="65"/>
      <c r="H56" s="65"/>
      <c r="I56" s="65"/>
    </row>
    <row r="57" spans="1:9" s="66" customFormat="1" x14ac:dyDescent="0.25">
      <c r="A57" s="52"/>
      <c r="B57" s="64" t="s">
        <v>384</v>
      </c>
      <c r="C57" s="61"/>
      <c r="D57" s="62"/>
      <c r="E57" s="161">
        <f>SUM(E58)</f>
        <v>2500000</v>
      </c>
      <c r="F57" s="63"/>
      <c r="G57" s="65"/>
      <c r="H57" s="65"/>
      <c r="I57" s="65"/>
    </row>
    <row r="58" spans="1:9" s="66" customFormat="1" x14ac:dyDescent="0.25">
      <c r="A58" s="52">
        <v>42</v>
      </c>
      <c r="B58" s="60" t="s">
        <v>385</v>
      </c>
      <c r="C58" s="61" t="s">
        <v>20</v>
      </c>
      <c r="D58" s="62">
        <v>1</v>
      </c>
      <c r="E58" s="162">
        <v>2500000</v>
      </c>
      <c r="F58" s="63"/>
      <c r="G58" s="65"/>
      <c r="H58" s="65"/>
      <c r="I58" s="65"/>
    </row>
    <row r="59" spans="1:9" s="66" customFormat="1" x14ac:dyDescent="0.25">
      <c r="A59" s="52"/>
      <c r="B59" s="53" t="s">
        <v>203</v>
      </c>
      <c r="C59" s="54"/>
      <c r="D59" s="55"/>
      <c r="E59" s="161">
        <f>SUM(E60:E62)</f>
        <v>640262000</v>
      </c>
      <c r="F59" s="56"/>
      <c r="G59" s="65"/>
      <c r="H59" s="65"/>
      <c r="I59" s="65"/>
    </row>
    <row r="60" spans="1:9" s="58" customFormat="1" x14ac:dyDescent="0.25">
      <c r="A60" s="52">
        <v>43</v>
      </c>
      <c r="B60" s="60" t="s">
        <v>386</v>
      </c>
      <c r="C60" s="62" t="s">
        <v>20</v>
      </c>
      <c r="D60" s="61">
        <v>1</v>
      </c>
      <c r="E60" s="162">
        <v>2300000</v>
      </c>
      <c r="F60" s="67"/>
      <c r="G60" s="57"/>
      <c r="H60" s="57"/>
      <c r="I60" s="57"/>
    </row>
    <row r="61" spans="1:9" s="66" customFormat="1" ht="47.25" x14ac:dyDescent="0.25">
      <c r="A61" s="52">
        <v>44</v>
      </c>
      <c r="B61" s="59" t="s">
        <v>378</v>
      </c>
      <c r="C61" s="54" t="s">
        <v>13</v>
      </c>
      <c r="D61" s="55">
        <v>50</v>
      </c>
      <c r="E61" s="162">
        <v>564762000</v>
      </c>
      <c r="F61" s="56"/>
      <c r="G61" s="65"/>
      <c r="H61" s="65"/>
      <c r="I61" s="65"/>
    </row>
    <row r="62" spans="1:9" s="58" customFormat="1" x14ac:dyDescent="0.25">
      <c r="A62" s="52">
        <v>45</v>
      </c>
      <c r="B62" s="59" t="s">
        <v>379</v>
      </c>
      <c r="C62" s="54" t="s">
        <v>20</v>
      </c>
      <c r="D62" s="55">
        <v>3</v>
      </c>
      <c r="E62" s="162">
        <v>73200000</v>
      </c>
      <c r="F62" s="56"/>
      <c r="G62" s="57"/>
      <c r="H62" s="57"/>
      <c r="I62" s="57"/>
    </row>
    <row r="63" spans="1:9" s="58" customFormat="1" ht="31.5" x14ac:dyDescent="0.25">
      <c r="A63" s="52"/>
      <c r="B63" s="53" t="s">
        <v>387</v>
      </c>
      <c r="C63" s="54"/>
      <c r="D63" s="55"/>
      <c r="E63" s="161">
        <f>SUM(E64)</f>
        <v>9799999</v>
      </c>
      <c r="F63" s="56"/>
      <c r="G63" s="57"/>
      <c r="H63" s="57"/>
      <c r="I63" s="57"/>
    </row>
    <row r="64" spans="1:9" s="58" customFormat="1" x14ac:dyDescent="0.25">
      <c r="A64" s="52">
        <v>46</v>
      </c>
      <c r="B64" s="59" t="s">
        <v>388</v>
      </c>
      <c r="C64" s="54" t="s">
        <v>20</v>
      </c>
      <c r="D64" s="55">
        <v>1</v>
      </c>
      <c r="E64" s="162">
        <v>9799999</v>
      </c>
      <c r="F64" s="56"/>
      <c r="G64" s="57"/>
      <c r="H64" s="57"/>
      <c r="I64" s="57"/>
    </row>
    <row r="65" spans="1:9" s="58" customFormat="1" ht="31.5" x14ac:dyDescent="0.25">
      <c r="A65" s="52"/>
      <c r="B65" s="53" t="s">
        <v>195</v>
      </c>
      <c r="C65" s="54"/>
      <c r="D65" s="55"/>
      <c r="E65" s="161">
        <f>SUM(E66)</f>
        <v>9600000</v>
      </c>
      <c r="F65" s="56"/>
      <c r="G65" s="57"/>
      <c r="H65" s="57"/>
      <c r="I65" s="57"/>
    </row>
    <row r="66" spans="1:9" s="58" customFormat="1" x14ac:dyDescent="0.25">
      <c r="A66" s="52">
        <v>47</v>
      </c>
      <c r="B66" s="59" t="s">
        <v>389</v>
      </c>
      <c r="C66" s="54" t="s">
        <v>20</v>
      </c>
      <c r="D66" s="55">
        <v>1</v>
      </c>
      <c r="E66" s="162">
        <v>9600000</v>
      </c>
      <c r="F66" s="56"/>
      <c r="G66" s="57"/>
      <c r="H66" s="57"/>
      <c r="I66" s="57"/>
    </row>
    <row r="67" spans="1:9" s="8" customFormat="1" ht="16.5" x14ac:dyDescent="0.25">
      <c r="A67" s="17" t="s">
        <v>394</v>
      </c>
      <c r="B67" s="18" t="s">
        <v>397</v>
      </c>
      <c r="C67" s="18"/>
      <c r="D67" s="17"/>
      <c r="E67" s="163">
        <f>E68+E85+E99+E102+E106+E111+E113+E115+E128+E131+E133+E139+E159+E173+E175+E177+E179+E181+E184+E186</f>
        <v>4937390621</v>
      </c>
      <c r="F67" s="19"/>
    </row>
    <row r="68" spans="1:9" s="71" customFormat="1" x14ac:dyDescent="0.25">
      <c r="A68" s="68"/>
      <c r="B68" s="72" t="s">
        <v>398</v>
      </c>
      <c r="C68" s="69"/>
      <c r="D68" s="68"/>
      <c r="E68" s="164">
        <f>SUM(E69:E84)</f>
        <v>983999600</v>
      </c>
      <c r="F68" s="70"/>
    </row>
    <row r="69" spans="1:9" s="71" customFormat="1" ht="31.5" x14ac:dyDescent="0.25">
      <c r="A69" s="73">
        <v>1</v>
      </c>
      <c r="B69" s="74" t="s">
        <v>399</v>
      </c>
      <c r="C69" s="73" t="s">
        <v>20</v>
      </c>
      <c r="D69" s="75">
        <v>1</v>
      </c>
      <c r="E69" s="165">
        <v>80000000</v>
      </c>
      <c r="F69" s="76"/>
    </row>
    <row r="70" spans="1:9" s="71" customFormat="1" ht="31.5" x14ac:dyDescent="0.25">
      <c r="A70" s="73">
        <v>2</v>
      </c>
      <c r="B70" s="74" t="s">
        <v>400</v>
      </c>
      <c r="C70" s="73" t="s">
        <v>20</v>
      </c>
      <c r="D70" s="75">
        <v>1</v>
      </c>
      <c r="E70" s="165">
        <v>88000000</v>
      </c>
      <c r="F70" s="76"/>
    </row>
    <row r="71" spans="1:9" s="71" customFormat="1" ht="31.5" x14ac:dyDescent="0.25">
      <c r="A71" s="73">
        <v>3</v>
      </c>
      <c r="B71" s="74" t="s">
        <v>401</v>
      </c>
      <c r="C71" s="73" t="s">
        <v>20</v>
      </c>
      <c r="D71" s="75">
        <v>1</v>
      </c>
      <c r="E71" s="165">
        <v>86000000</v>
      </c>
      <c r="F71" s="76"/>
    </row>
    <row r="72" spans="1:9" s="71" customFormat="1" ht="31.5" x14ac:dyDescent="0.25">
      <c r="A72" s="73">
        <v>4</v>
      </c>
      <c r="B72" s="74" t="s">
        <v>402</v>
      </c>
      <c r="C72" s="73" t="s">
        <v>20</v>
      </c>
      <c r="D72" s="75">
        <v>1</v>
      </c>
      <c r="E72" s="165">
        <v>48000000</v>
      </c>
      <c r="F72" s="76"/>
    </row>
    <row r="73" spans="1:9" s="71" customFormat="1" ht="31.5" x14ac:dyDescent="0.25">
      <c r="A73" s="73">
        <v>5</v>
      </c>
      <c r="B73" s="74" t="s">
        <v>403</v>
      </c>
      <c r="C73" s="73" t="s">
        <v>20</v>
      </c>
      <c r="D73" s="75">
        <v>1</v>
      </c>
      <c r="E73" s="165">
        <v>65000000</v>
      </c>
      <c r="F73" s="76"/>
    </row>
    <row r="74" spans="1:9" s="71" customFormat="1" x14ac:dyDescent="0.25">
      <c r="A74" s="73">
        <v>6</v>
      </c>
      <c r="B74" s="74" t="s">
        <v>404</v>
      </c>
      <c r="C74" s="73" t="s">
        <v>20</v>
      </c>
      <c r="D74" s="75">
        <v>3</v>
      </c>
      <c r="E74" s="165">
        <v>19500000</v>
      </c>
      <c r="F74" s="76"/>
    </row>
    <row r="75" spans="1:9" s="71" customFormat="1" x14ac:dyDescent="0.25">
      <c r="A75" s="73">
        <v>7</v>
      </c>
      <c r="B75" s="74" t="s">
        <v>405</v>
      </c>
      <c r="C75" s="73" t="s">
        <v>20</v>
      </c>
      <c r="D75" s="75">
        <v>4</v>
      </c>
      <c r="E75" s="165">
        <v>64000000</v>
      </c>
      <c r="F75" s="76"/>
    </row>
    <row r="76" spans="1:9" s="71" customFormat="1" ht="31.5" x14ac:dyDescent="0.25">
      <c r="A76" s="73">
        <v>8</v>
      </c>
      <c r="B76" s="74" t="s">
        <v>406</v>
      </c>
      <c r="C76" s="73" t="s">
        <v>20</v>
      </c>
      <c r="D76" s="75">
        <v>1</v>
      </c>
      <c r="E76" s="165">
        <v>6000000</v>
      </c>
      <c r="F76" s="76"/>
    </row>
    <row r="77" spans="1:9" s="71" customFormat="1" x14ac:dyDescent="0.25">
      <c r="A77" s="73">
        <v>9</v>
      </c>
      <c r="B77" s="74" t="s">
        <v>407</v>
      </c>
      <c r="C77" s="73" t="s">
        <v>20</v>
      </c>
      <c r="D77" s="75">
        <v>1</v>
      </c>
      <c r="E77" s="165">
        <v>8500000</v>
      </c>
      <c r="F77" s="76"/>
    </row>
    <row r="78" spans="1:9" s="71" customFormat="1" ht="47.25" x14ac:dyDescent="0.25">
      <c r="A78" s="73">
        <v>10</v>
      </c>
      <c r="B78" s="74" t="s">
        <v>408</v>
      </c>
      <c r="C78" s="73" t="s">
        <v>20</v>
      </c>
      <c r="D78" s="75">
        <v>1</v>
      </c>
      <c r="E78" s="165">
        <v>95000000</v>
      </c>
      <c r="F78" s="76"/>
    </row>
    <row r="79" spans="1:9" s="71" customFormat="1" ht="31.5" x14ac:dyDescent="0.25">
      <c r="A79" s="73">
        <v>11</v>
      </c>
      <c r="B79" s="74" t="s">
        <v>409</v>
      </c>
      <c r="C79" s="73" t="s">
        <v>20</v>
      </c>
      <c r="D79" s="75">
        <v>1</v>
      </c>
      <c r="E79" s="165">
        <v>90000000</v>
      </c>
      <c r="F79" s="76"/>
    </row>
    <row r="80" spans="1:9" s="71" customFormat="1" x14ac:dyDescent="0.25">
      <c r="A80" s="73">
        <v>12</v>
      </c>
      <c r="B80" s="74" t="s">
        <v>410</v>
      </c>
      <c r="C80" s="73" t="s">
        <v>20</v>
      </c>
      <c r="D80" s="75">
        <v>1</v>
      </c>
      <c r="E80" s="165">
        <v>35000000</v>
      </c>
      <c r="F80" s="76"/>
    </row>
    <row r="81" spans="1:7" s="71" customFormat="1" ht="31.5" x14ac:dyDescent="0.25">
      <c r="A81" s="73">
        <v>13</v>
      </c>
      <c r="B81" s="74" t="s">
        <v>411</v>
      </c>
      <c r="C81" s="73" t="s">
        <v>20</v>
      </c>
      <c r="D81" s="75">
        <v>2</v>
      </c>
      <c r="E81" s="165">
        <v>50000000</v>
      </c>
      <c r="F81" s="76"/>
    </row>
    <row r="82" spans="1:7" s="71" customFormat="1" ht="78.75" x14ac:dyDescent="0.25">
      <c r="A82" s="73">
        <v>14</v>
      </c>
      <c r="B82" s="74" t="s">
        <v>412</v>
      </c>
      <c r="C82" s="73" t="s">
        <v>20</v>
      </c>
      <c r="D82" s="75">
        <v>1</v>
      </c>
      <c r="E82" s="165">
        <v>123999600</v>
      </c>
      <c r="F82" s="76"/>
      <c r="G82" s="77"/>
    </row>
    <row r="83" spans="1:7" s="71" customFormat="1" x14ac:dyDescent="0.25">
      <c r="A83" s="73">
        <v>15</v>
      </c>
      <c r="B83" s="59" t="s">
        <v>413</v>
      </c>
      <c r="C83" s="54" t="s">
        <v>13</v>
      </c>
      <c r="D83" s="55">
        <v>1</v>
      </c>
      <c r="E83" s="162">
        <v>78000000</v>
      </c>
      <c r="F83" s="56"/>
    </row>
    <row r="84" spans="1:7" s="71" customFormat="1" ht="47.25" x14ac:dyDescent="0.25">
      <c r="A84" s="73">
        <v>16</v>
      </c>
      <c r="B84" s="59" t="s">
        <v>414</v>
      </c>
      <c r="C84" s="54" t="s">
        <v>13</v>
      </c>
      <c r="D84" s="55">
        <v>1</v>
      </c>
      <c r="E84" s="162">
        <v>47000000</v>
      </c>
      <c r="F84" s="56"/>
    </row>
    <row r="85" spans="1:7" s="71" customFormat="1" x14ac:dyDescent="0.25">
      <c r="A85" s="68"/>
      <c r="B85" s="72" t="s">
        <v>415</v>
      </c>
      <c r="C85" s="69"/>
      <c r="D85" s="68"/>
      <c r="E85" s="164">
        <f>SUM(E86:E98)</f>
        <v>749098000</v>
      </c>
      <c r="F85" s="70"/>
    </row>
    <row r="86" spans="1:7" s="71" customFormat="1" x14ac:dyDescent="0.25">
      <c r="A86" s="78">
        <v>17</v>
      </c>
      <c r="B86" s="74" t="s">
        <v>416</v>
      </c>
      <c r="C86" s="73" t="s">
        <v>20</v>
      </c>
      <c r="D86" s="75">
        <v>1</v>
      </c>
      <c r="E86" s="165">
        <v>14300000</v>
      </c>
      <c r="F86" s="76"/>
    </row>
    <row r="87" spans="1:7" s="71" customFormat="1" x14ac:dyDescent="0.25">
      <c r="A87" s="78">
        <v>18</v>
      </c>
      <c r="B87" s="74" t="s">
        <v>417</v>
      </c>
      <c r="C87" s="73" t="s">
        <v>20</v>
      </c>
      <c r="D87" s="75">
        <v>1</v>
      </c>
      <c r="E87" s="165">
        <v>9700000</v>
      </c>
      <c r="F87" s="76"/>
    </row>
    <row r="88" spans="1:7" s="66" customFormat="1" ht="31.5" x14ac:dyDescent="0.25">
      <c r="A88" s="79">
        <v>19</v>
      </c>
      <c r="B88" s="59" t="s">
        <v>418</v>
      </c>
      <c r="C88" s="54" t="s">
        <v>13</v>
      </c>
      <c r="D88" s="55">
        <v>51</v>
      </c>
      <c r="E88" s="162">
        <v>630003000</v>
      </c>
      <c r="F88" s="56"/>
    </row>
    <row r="89" spans="1:7" s="80" customFormat="1" ht="47.25" x14ac:dyDescent="0.25">
      <c r="A89" s="78">
        <v>20</v>
      </c>
      <c r="B89" s="74" t="s">
        <v>419</v>
      </c>
      <c r="C89" s="73" t="s">
        <v>20</v>
      </c>
      <c r="D89" s="75">
        <v>1</v>
      </c>
      <c r="E89" s="165">
        <v>26620000</v>
      </c>
      <c r="F89" s="76"/>
    </row>
    <row r="90" spans="1:7" s="71" customFormat="1" ht="31.5" x14ac:dyDescent="0.25">
      <c r="A90" s="78">
        <v>21</v>
      </c>
      <c r="B90" s="81" t="s">
        <v>420</v>
      </c>
      <c r="C90" s="82" t="s">
        <v>20</v>
      </c>
      <c r="D90" s="82">
        <v>25</v>
      </c>
      <c r="E90" s="165">
        <v>28750000</v>
      </c>
      <c r="F90" s="83"/>
    </row>
    <row r="91" spans="1:7" s="71" customFormat="1" x14ac:dyDescent="0.25">
      <c r="A91" s="78">
        <v>22</v>
      </c>
      <c r="B91" s="81" t="s">
        <v>421</v>
      </c>
      <c r="C91" s="82" t="s">
        <v>20</v>
      </c>
      <c r="D91" s="82">
        <v>10</v>
      </c>
      <c r="E91" s="165">
        <v>13500000</v>
      </c>
      <c r="F91" s="83"/>
    </row>
    <row r="92" spans="1:7" s="71" customFormat="1" x14ac:dyDescent="0.25">
      <c r="A92" s="78">
        <v>23</v>
      </c>
      <c r="B92" s="81" t="s">
        <v>422</v>
      </c>
      <c r="C92" s="82" t="s">
        <v>20</v>
      </c>
      <c r="D92" s="82">
        <v>5</v>
      </c>
      <c r="E92" s="165">
        <v>5500000</v>
      </c>
      <c r="F92" s="83"/>
    </row>
    <row r="93" spans="1:7" s="71" customFormat="1" x14ac:dyDescent="0.25">
      <c r="A93" s="78">
        <v>24</v>
      </c>
      <c r="B93" s="81" t="s">
        <v>423</v>
      </c>
      <c r="C93" s="82" t="s">
        <v>20</v>
      </c>
      <c r="D93" s="82">
        <v>5</v>
      </c>
      <c r="E93" s="165">
        <v>4250000</v>
      </c>
      <c r="F93" s="83"/>
    </row>
    <row r="94" spans="1:7" s="71" customFormat="1" x14ac:dyDescent="0.25">
      <c r="A94" s="78">
        <v>25</v>
      </c>
      <c r="B94" s="81" t="s">
        <v>424</v>
      </c>
      <c r="C94" s="82" t="s">
        <v>20</v>
      </c>
      <c r="D94" s="82">
        <v>5</v>
      </c>
      <c r="E94" s="165">
        <v>4750000</v>
      </c>
      <c r="F94" s="83"/>
    </row>
    <row r="95" spans="1:7" s="71" customFormat="1" x14ac:dyDescent="0.25">
      <c r="A95" s="78">
        <v>26</v>
      </c>
      <c r="B95" s="81" t="s">
        <v>425</v>
      </c>
      <c r="C95" s="82" t="s">
        <v>13</v>
      </c>
      <c r="D95" s="82">
        <v>7</v>
      </c>
      <c r="E95" s="165">
        <v>3850000</v>
      </c>
      <c r="F95" s="83"/>
    </row>
    <row r="96" spans="1:7" s="71" customFormat="1" x14ac:dyDescent="0.25">
      <c r="A96" s="78">
        <v>27</v>
      </c>
      <c r="B96" s="81" t="s">
        <v>426</v>
      </c>
      <c r="C96" s="82" t="s">
        <v>331</v>
      </c>
      <c r="D96" s="82">
        <v>5</v>
      </c>
      <c r="E96" s="165">
        <v>2250000</v>
      </c>
      <c r="F96" s="83"/>
    </row>
    <row r="97" spans="1:6" s="71" customFormat="1" x14ac:dyDescent="0.25">
      <c r="A97" s="78">
        <v>28</v>
      </c>
      <c r="B97" s="81" t="s">
        <v>427</v>
      </c>
      <c r="C97" s="82" t="s">
        <v>20</v>
      </c>
      <c r="D97" s="82">
        <v>4</v>
      </c>
      <c r="E97" s="165">
        <v>5000000</v>
      </c>
      <c r="F97" s="83"/>
    </row>
    <row r="98" spans="1:6" s="71" customFormat="1" x14ac:dyDescent="0.25">
      <c r="A98" s="78">
        <v>29</v>
      </c>
      <c r="B98" s="81" t="s">
        <v>428</v>
      </c>
      <c r="C98" s="82" t="s">
        <v>20</v>
      </c>
      <c r="D98" s="82">
        <v>5</v>
      </c>
      <c r="E98" s="165">
        <v>625000</v>
      </c>
      <c r="F98" s="83"/>
    </row>
    <row r="99" spans="1:6" s="71" customFormat="1" x14ac:dyDescent="0.25">
      <c r="A99" s="68"/>
      <c r="B99" s="72" t="s">
        <v>57</v>
      </c>
      <c r="C99" s="69"/>
      <c r="D99" s="68"/>
      <c r="E99" s="164">
        <f>SUM(E100:E101)</f>
        <v>656623000</v>
      </c>
      <c r="F99" s="70"/>
    </row>
    <row r="100" spans="1:6" s="84" customFormat="1" ht="31.5" x14ac:dyDescent="0.25">
      <c r="A100" s="54">
        <f>+A98+1</f>
        <v>30</v>
      </c>
      <c r="B100" s="59" t="s">
        <v>418</v>
      </c>
      <c r="C100" s="54" t="s">
        <v>13</v>
      </c>
      <c r="D100" s="55">
        <v>51</v>
      </c>
      <c r="E100" s="162">
        <v>630003000</v>
      </c>
      <c r="F100" s="56"/>
    </row>
    <row r="101" spans="1:6" s="71" customFormat="1" ht="47.25" x14ac:dyDescent="0.25">
      <c r="A101" s="73">
        <f>+A100+1</f>
        <v>31</v>
      </c>
      <c r="B101" s="74" t="s">
        <v>419</v>
      </c>
      <c r="C101" s="73" t="s">
        <v>20</v>
      </c>
      <c r="D101" s="75">
        <v>1</v>
      </c>
      <c r="E101" s="165">
        <v>26620000</v>
      </c>
      <c r="F101" s="76"/>
    </row>
    <row r="102" spans="1:6" s="71" customFormat="1" x14ac:dyDescent="0.25">
      <c r="A102" s="68"/>
      <c r="B102" s="72" t="s">
        <v>370</v>
      </c>
      <c r="C102" s="69"/>
      <c r="D102" s="68"/>
      <c r="E102" s="164">
        <f>SUM(E103:E105)</f>
        <v>167836000</v>
      </c>
      <c r="F102" s="70"/>
    </row>
    <row r="103" spans="1:6" s="71" customFormat="1" ht="47.25" x14ac:dyDescent="0.25">
      <c r="A103" s="78">
        <f>+A101+1</f>
        <v>32</v>
      </c>
      <c r="B103" s="74" t="s">
        <v>429</v>
      </c>
      <c r="C103" s="73" t="s">
        <v>20</v>
      </c>
      <c r="D103" s="75">
        <v>8</v>
      </c>
      <c r="E103" s="165">
        <v>68000000</v>
      </c>
      <c r="F103" s="76"/>
    </row>
    <row r="104" spans="1:6" s="71" customFormat="1" ht="63" x14ac:dyDescent="0.25">
      <c r="A104" s="78">
        <f>+A103+1</f>
        <v>33</v>
      </c>
      <c r="B104" s="74" t="s">
        <v>430</v>
      </c>
      <c r="C104" s="73" t="s">
        <v>20</v>
      </c>
      <c r="D104" s="75">
        <v>8</v>
      </c>
      <c r="E104" s="165">
        <v>73216000</v>
      </c>
      <c r="F104" s="76"/>
    </row>
    <row r="105" spans="1:6" s="71" customFormat="1" ht="47.25" x14ac:dyDescent="0.25">
      <c r="A105" s="78">
        <f>+A104+1</f>
        <v>34</v>
      </c>
      <c r="B105" s="74" t="s">
        <v>419</v>
      </c>
      <c r="C105" s="73" t="s">
        <v>20</v>
      </c>
      <c r="D105" s="75">
        <v>1</v>
      </c>
      <c r="E105" s="165">
        <v>26620000</v>
      </c>
      <c r="F105" s="76"/>
    </row>
    <row r="106" spans="1:6" s="71" customFormat="1" x14ac:dyDescent="0.25">
      <c r="A106" s="68"/>
      <c r="B106" s="72" t="s">
        <v>380</v>
      </c>
      <c r="C106" s="69"/>
      <c r="D106" s="68"/>
      <c r="E106" s="164">
        <f>SUM(E107:E110)</f>
        <v>469848400</v>
      </c>
      <c r="F106" s="70"/>
    </row>
    <row r="107" spans="1:6" s="71" customFormat="1" x14ac:dyDescent="0.25">
      <c r="A107" s="78">
        <f>+A105+1</f>
        <v>35</v>
      </c>
      <c r="B107" s="81" t="s">
        <v>431</v>
      </c>
      <c r="C107" s="82" t="s">
        <v>432</v>
      </c>
      <c r="D107" s="82">
        <v>3</v>
      </c>
      <c r="E107" s="165">
        <v>2550000</v>
      </c>
      <c r="F107" s="85"/>
    </row>
    <row r="108" spans="1:6" s="71" customFormat="1" x14ac:dyDescent="0.25">
      <c r="A108" s="78">
        <f>+A107+1</f>
        <v>36</v>
      </c>
      <c r="B108" s="81" t="s">
        <v>433</v>
      </c>
      <c r="C108" s="82" t="s">
        <v>432</v>
      </c>
      <c r="D108" s="82">
        <v>9</v>
      </c>
      <c r="E108" s="165">
        <v>26100000</v>
      </c>
      <c r="F108" s="85"/>
    </row>
    <row r="109" spans="1:6" s="71" customFormat="1" ht="31.5" x14ac:dyDescent="0.25">
      <c r="A109" s="78">
        <f t="shared" ref="A109:A110" si="0">+A108+1</f>
        <v>37</v>
      </c>
      <c r="B109" s="74" t="s">
        <v>434</v>
      </c>
      <c r="C109" s="73" t="s">
        <v>20</v>
      </c>
      <c r="D109" s="75">
        <v>36</v>
      </c>
      <c r="E109" s="165">
        <v>342698400</v>
      </c>
      <c r="F109" s="76"/>
    </row>
    <row r="110" spans="1:6" s="71" customFormat="1" x14ac:dyDescent="0.25">
      <c r="A110" s="78">
        <f t="shared" si="0"/>
        <v>38</v>
      </c>
      <c r="B110" s="74" t="s">
        <v>435</v>
      </c>
      <c r="C110" s="73" t="s">
        <v>20</v>
      </c>
      <c r="D110" s="75">
        <v>10</v>
      </c>
      <c r="E110" s="165">
        <v>98500000</v>
      </c>
      <c r="F110" s="76"/>
    </row>
    <row r="111" spans="1:6" s="71" customFormat="1" x14ac:dyDescent="0.25">
      <c r="A111" s="68"/>
      <c r="B111" s="86" t="s">
        <v>436</v>
      </c>
      <c r="C111" s="82"/>
      <c r="D111" s="82"/>
      <c r="E111" s="166">
        <f>E112</f>
        <v>29445000</v>
      </c>
      <c r="F111" s="85"/>
    </row>
    <row r="112" spans="1:6" s="71" customFormat="1" ht="47.25" x14ac:dyDescent="0.25">
      <c r="A112" s="78">
        <f>+A110+1</f>
        <v>39</v>
      </c>
      <c r="B112" s="74" t="s">
        <v>437</v>
      </c>
      <c r="C112" s="73" t="s">
        <v>13</v>
      </c>
      <c r="D112" s="75">
        <v>1</v>
      </c>
      <c r="E112" s="165">
        <v>29445000</v>
      </c>
      <c r="F112" s="76"/>
    </row>
    <row r="113" spans="1:7" s="71" customFormat="1" x14ac:dyDescent="0.25">
      <c r="A113" s="68"/>
      <c r="B113" s="86" t="s">
        <v>142</v>
      </c>
      <c r="C113" s="82"/>
      <c r="D113" s="82"/>
      <c r="E113" s="166">
        <f>E114</f>
        <v>12353000</v>
      </c>
      <c r="F113" s="85"/>
    </row>
    <row r="114" spans="1:7" s="84" customFormat="1" ht="31.5" x14ac:dyDescent="0.25">
      <c r="A114" s="79">
        <f>+A112+1</f>
        <v>40</v>
      </c>
      <c r="B114" s="59" t="s">
        <v>418</v>
      </c>
      <c r="C114" s="54" t="s">
        <v>13</v>
      </c>
      <c r="D114" s="55">
        <v>1</v>
      </c>
      <c r="E114" s="162">
        <v>12353000</v>
      </c>
      <c r="F114" s="56"/>
    </row>
    <row r="115" spans="1:7" s="84" customFormat="1" ht="31.5" x14ac:dyDescent="0.25">
      <c r="A115" s="87"/>
      <c r="B115" s="64" t="s">
        <v>438</v>
      </c>
      <c r="C115" s="62"/>
      <c r="D115" s="62"/>
      <c r="E115" s="161">
        <f>SUM(E116:E127)</f>
        <v>1060331121</v>
      </c>
      <c r="F115" s="67"/>
    </row>
    <row r="116" spans="1:7" s="84" customFormat="1" ht="31.5" x14ac:dyDescent="0.25">
      <c r="A116" s="79">
        <f>+A114+1</f>
        <v>41</v>
      </c>
      <c r="B116" s="59" t="s">
        <v>439</v>
      </c>
      <c r="C116" s="54" t="s">
        <v>20</v>
      </c>
      <c r="D116" s="55">
        <v>1</v>
      </c>
      <c r="E116" s="162">
        <v>597802121</v>
      </c>
      <c r="F116" s="63"/>
    </row>
    <row r="117" spans="1:7" s="84" customFormat="1" ht="31.5" x14ac:dyDescent="0.25">
      <c r="A117" s="79">
        <f>+A116+1</f>
        <v>42</v>
      </c>
      <c r="B117" s="59" t="s">
        <v>418</v>
      </c>
      <c r="C117" s="54" t="s">
        <v>13</v>
      </c>
      <c r="D117" s="55">
        <v>3</v>
      </c>
      <c r="E117" s="162">
        <v>37059000</v>
      </c>
      <c r="F117" s="63"/>
    </row>
    <row r="118" spans="1:7" s="84" customFormat="1" ht="47.25" x14ac:dyDescent="0.25">
      <c r="A118" s="79">
        <f t="shared" ref="A118:A127" si="1">+A117+1</f>
        <v>43</v>
      </c>
      <c r="B118" s="59" t="s">
        <v>419</v>
      </c>
      <c r="C118" s="54" t="s">
        <v>20</v>
      </c>
      <c r="D118" s="55">
        <v>12</v>
      </c>
      <c r="E118" s="162">
        <v>319440000</v>
      </c>
      <c r="F118" s="63"/>
    </row>
    <row r="119" spans="1:7" s="84" customFormat="1" ht="31.5" x14ac:dyDescent="0.25">
      <c r="A119" s="79">
        <f t="shared" si="1"/>
        <v>44</v>
      </c>
      <c r="B119" s="59" t="s">
        <v>440</v>
      </c>
      <c r="C119" s="54" t="s">
        <v>20</v>
      </c>
      <c r="D119" s="55">
        <v>1</v>
      </c>
      <c r="E119" s="162">
        <v>9500000</v>
      </c>
      <c r="F119" s="63"/>
    </row>
    <row r="120" spans="1:7" s="84" customFormat="1" ht="31.5" x14ac:dyDescent="0.25">
      <c r="A120" s="79">
        <f t="shared" si="1"/>
        <v>45</v>
      </c>
      <c r="B120" s="59" t="s">
        <v>441</v>
      </c>
      <c r="C120" s="54" t="s">
        <v>20</v>
      </c>
      <c r="D120" s="55">
        <v>1</v>
      </c>
      <c r="E120" s="162">
        <v>45850000</v>
      </c>
      <c r="F120" s="63"/>
    </row>
    <row r="121" spans="1:7" s="84" customFormat="1" ht="31.5" x14ac:dyDescent="0.25">
      <c r="A121" s="79">
        <f t="shared" si="1"/>
        <v>46</v>
      </c>
      <c r="B121" s="59" t="s">
        <v>442</v>
      </c>
      <c r="C121" s="54" t="s">
        <v>13</v>
      </c>
      <c r="D121" s="55">
        <v>1</v>
      </c>
      <c r="E121" s="162">
        <v>19800000</v>
      </c>
      <c r="F121" s="63"/>
    </row>
    <row r="122" spans="1:7" s="66" customFormat="1" x14ac:dyDescent="0.25">
      <c r="A122" s="79">
        <f t="shared" si="1"/>
        <v>47</v>
      </c>
      <c r="B122" s="60" t="s">
        <v>443</v>
      </c>
      <c r="C122" s="62" t="s">
        <v>20</v>
      </c>
      <c r="D122" s="61">
        <v>1</v>
      </c>
      <c r="E122" s="162">
        <v>4660000</v>
      </c>
      <c r="F122" s="63"/>
      <c r="G122" s="88"/>
    </row>
    <row r="123" spans="1:7" s="66" customFormat="1" x14ac:dyDescent="0.25">
      <c r="A123" s="79">
        <f t="shared" si="1"/>
        <v>48</v>
      </c>
      <c r="B123" s="60" t="s">
        <v>444</v>
      </c>
      <c r="C123" s="62" t="s">
        <v>20</v>
      </c>
      <c r="D123" s="62">
        <v>1</v>
      </c>
      <c r="E123" s="162">
        <v>430000</v>
      </c>
      <c r="F123" s="63"/>
      <c r="G123" s="89"/>
    </row>
    <row r="124" spans="1:7" s="66" customFormat="1" x14ac:dyDescent="0.25">
      <c r="A124" s="79">
        <f t="shared" si="1"/>
        <v>49</v>
      </c>
      <c r="B124" s="60" t="s">
        <v>103</v>
      </c>
      <c r="C124" s="62" t="s">
        <v>20</v>
      </c>
      <c r="D124" s="62">
        <v>1</v>
      </c>
      <c r="E124" s="162">
        <v>570000</v>
      </c>
      <c r="F124" s="63"/>
    </row>
    <row r="125" spans="1:7" s="66" customFormat="1" x14ac:dyDescent="0.25">
      <c r="A125" s="79">
        <f t="shared" si="1"/>
        <v>50</v>
      </c>
      <c r="B125" s="60" t="s">
        <v>445</v>
      </c>
      <c r="C125" s="62" t="s">
        <v>20</v>
      </c>
      <c r="D125" s="62">
        <v>3</v>
      </c>
      <c r="E125" s="162">
        <v>1500000</v>
      </c>
      <c r="F125" s="63"/>
    </row>
    <row r="126" spans="1:7" s="66" customFormat="1" x14ac:dyDescent="0.25">
      <c r="A126" s="79">
        <f t="shared" si="1"/>
        <v>51</v>
      </c>
      <c r="B126" s="60" t="s">
        <v>446</v>
      </c>
      <c r="C126" s="62" t="s">
        <v>20</v>
      </c>
      <c r="D126" s="61">
        <v>12</v>
      </c>
      <c r="E126" s="162">
        <v>18000000</v>
      </c>
      <c r="F126" s="63"/>
    </row>
    <row r="127" spans="1:7" s="66" customFormat="1" x14ac:dyDescent="0.25">
      <c r="A127" s="79">
        <f t="shared" si="1"/>
        <v>52</v>
      </c>
      <c r="B127" s="60" t="s">
        <v>447</v>
      </c>
      <c r="C127" s="62" t="s">
        <v>13</v>
      </c>
      <c r="D127" s="61">
        <v>2</v>
      </c>
      <c r="E127" s="162">
        <v>5720000</v>
      </c>
      <c r="F127" s="63"/>
    </row>
    <row r="128" spans="1:7" s="66" customFormat="1" ht="31.5" x14ac:dyDescent="0.25">
      <c r="A128" s="54"/>
      <c r="B128" s="64" t="s">
        <v>448</v>
      </c>
      <c r="C128" s="62"/>
      <c r="D128" s="62"/>
      <c r="E128" s="161">
        <f>SUM(E129:E130)</f>
        <v>32910000</v>
      </c>
      <c r="F128" s="63"/>
    </row>
    <row r="129" spans="1:6" s="66" customFormat="1" x14ac:dyDescent="0.25">
      <c r="A129" s="54">
        <f>+A127+1</f>
        <v>53</v>
      </c>
      <c r="B129" s="59" t="s">
        <v>449</v>
      </c>
      <c r="C129" s="54" t="s">
        <v>20</v>
      </c>
      <c r="D129" s="55">
        <v>1</v>
      </c>
      <c r="E129" s="162">
        <v>24100000</v>
      </c>
      <c r="F129" s="56"/>
    </row>
    <row r="130" spans="1:6" s="66" customFormat="1" ht="31.5" x14ac:dyDescent="0.25">
      <c r="A130" s="54">
        <f>+A129+1</f>
        <v>54</v>
      </c>
      <c r="B130" s="59" t="s">
        <v>450</v>
      </c>
      <c r="C130" s="54" t="s">
        <v>20</v>
      </c>
      <c r="D130" s="55">
        <v>1</v>
      </c>
      <c r="E130" s="162">
        <v>8810000</v>
      </c>
      <c r="F130" s="56"/>
    </row>
    <row r="131" spans="1:6" s="66" customFormat="1" x14ac:dyDescent="0.25">
      <c r="A131" s="54"/>
      <c r="B131" s="64" t="s">
        <v>384</v>
      </c>
      <c r="C131" s="62"/>
      <c r="D131" s="62"/>
      <c r="E131" s="161">
        <f>E132</f>
        <v>9498500</v>
      </c>
      <c r="F131" s="63"/>
    </row>
    <row r="132" spans="1:6" s="66" customFormat="1" ht="31.5" x14ac:dyDescent="0.25">
      <c r="A132" s="54">
        <f>+A130+1</f>
        <v>55</v>
      </c>
      <c r="B132" s="59" t="s">
        <v>451</v>
      </c>
      <c r="C132" s="54" t="s">
        <v>20</v>
      </c>
      <c r="D132" s="55">
        <v>1</v>
      </c>
      <c r="E132" s="162">
        <v>9498500</v>
      </c>
      <c r="F132" s="56"/>
    </row>
    <row r="133" spans="1:6" s="66" customFormat="1" ht="31.5" x14ac:dyDescent="0.25">
      <c r="A133" s="54"/>
      <c r="B133" s="64" t="s">
        <v>452</v>
      </c>
      <c r="C133" s="62"/>
      <c r="D133" s="62"/>
      <c r="E133" s="161">
        <f>SUM(E134:E138)</f>
        <v>217535000</v>
      </c>
      <c r="F133" s="63"/>
    </row>
    <row r="134" spans="1:6" s="66" customFormat="1" ht="31.5" x14ac:dyDescent="0.25">
      <c r="A134" s="54">
        <f>+A132+1</f>
        <v>56</v>
      </c>
      <c r="B134" s="59" t="s">
        <v>418</v>
      </c>
      <c r="C134" s="54" t="s">
        <v>13</v>
      </c>
      <c r="D134" s="55">
        <v>10</v>
      </c>
      <c r="E134" s="162">
        <v>123530000</v>
      </c>
      <c r="F134" s="56"/>
    </row>
    <row r="135" spans="1:6" s="66" customFormat="1" ht="31.5" x14ac:dyDescent="0.25">
      <c r="A135" s="54">
        <f>+A134+1</f>
        <v>57</v>
      </c>
      <c r="B135" s="59" t="s">
        <v>453</v>
      </c>
      <c r="C135" s="54" t="s">
        <v>20</v>
      </c>
      <c r="D135" s="55">
        <v>1</v>
      </c>
      <c r="E135" s="162">
        <v>8700000</v>
      </c>
      <c r="F135" s="56"/>
    </row>
    <row r="136" spans="1:6" s="66" customFormat="1" ht="31.5" x14ac:dyDescent="0.25">
      <c r="A136" s="54">
        <f t="shared" ref="A136:A138" si="2">+A135+1</f>
        <v>58</v>
      </c>
      <c r="B136" s="59" t="s">
        <v>454</v>
      </c>
      <c r="C136" s="54" t="s">
        <v>13</v>
      </c>
      <c r="D136" s="55">
        <v>1</v>
      </c>
      <c r="E136" s="162">
        <v>56155000</v>
      </c>
      <c r="F136" s="56"/>
    </row>
    <row r="137" spans="1:6" s="66" customFormat="1" ht="31.5" x14ac:dyDescent="0.25">
      <c r="A137" s="54">
        <f t="shared" si="2"/>
        <v>59</v>
      </c>
      <c r="B137" s="59" t="s">
        <v>455</v>
      </c>
      <c r="C137" s="54" t="s">
        <v>20</v>
      </c>
      <c r="D137" s="55">
        <v>1</v>
      </c>
      <c r="E137" s="162">
        <v>18700000</v>
      </c>
      <c r="F137" s="56"/>
    </row>
    <row r="138" spans="1:6" s="66" customFormat="1" x14ac:dyDescent="0.25">
      <c r="A138" s="54">
        <f t="shared" si="2"/>
        <v>60</v>
      </c>
      <c r="B138" s="59" t="s">
        <v>456</v>
      </c>
      <c r="C138" s="54" t="s">
        <v>20</v>
      </c>
      <c r="D138" s="55">
        <v>1</v>
      </c>
      <c r="E138" s="162">
        <v>10450000</v>
      </c>
      <c r="F138" s="56"/>
    </row>
    <row r="139" spans="1:6" s="66" customFormat="1" x14ac:dyDescent="0.25">
      <c r="A139" s="54"/>
      <c r="B139" s="64" t="s">
        <v>457</v>
      </c>
      <c r="C139" s="62"/>
      <c r="D139" s="62"/>
      <c r="E139" s="161">
        <f>SUM(E140:E158)</f>
        <v>108233000</v>
      </c>
      <c r="F139" s="63"/>
    </row>
    <row r="140" spans="1:6" s="66" customFormat="1" ht="31.5" x14ac:dyDescent="0.25">
      <c r="A140" s="54">
        <f>+A138+1</f>
        <v>61</v>
      </c>
      <c r="B140" s="59" t="s">
        <v>458</v>
      </c>
      <c r="C140" s="54" t="s">
        <v>13</v>
      </c>
      <c r="D140" s="55">
        <v>1</v>
      </c>
      <c r="E140" s="162">
        <v>23958000</v>
      </c>
      <c r="F140" s="56"/>
    </row>
    <row r="141" spans="1:6" s="66" customFormat="1" x14ac:dyDescent="0.25">
      <c r="A141" s="54">
        <f>+A140+1</f>
        <v>62</v>
      </c>
      <c r="B141" s="60" t="s">
        <v>459</v>
      </c>
      <c r="C141" s="62" t="s">
        <v>20</v>
      </c>
      <c r="D141" s="62">
        <v>1</v>
      </c>
      <c r="E141" s="162">
        <v>4600000</v>
      </c>
      <c r="F141" s="67"/>
    </row>
    <row r="142" spans="1:6" s="66" customFormat="1" x14ac:dyDescent="0.25">
      <c r="A142" s="54">
        <f t="shared" ref="A142:A158" si="3">+A141+1</f>
        <v>63</v>
      </c>
      <c r="B142" s="60" t="s">
        <v>460</v>
      </c>
      <c r="C142" s="62" t="s">
        <v>20</v>
      </c>
      <c r="D142" s="62">
        <v>4</v>
      </c>
      <c r="E142" s="162">
        <v>15200000</v>
      </c>
      <c r="F142" s="67"/>
    </row>
    <row r="143" spans="1:6" s="66" customFormat="1" x14ac:dyDescent="0.25">
      <c r="A143" s="54">
        <f t="shared" si="3"/>
        <v>64</v>
      </c>
      <c r="B143" s="60" t="s">
        <v>461</v>
      </c>
      <c r="C143" s="62" t="s">
        <v>20</v>
      </c>
      <c r="D143" s="62">
        <v>10</v>
      </c>
      <c r="E143" s="162">
        <v>4000000</v>
      </c>
      <c r="F143" s="67"/>
    </row>
    <row r="144" spans="1:6" s="66" customFormat="1" x14ac:dyDescent="0.25">
      <c r="A144" s="54">
        <f t="shared" si="3"/>
        <v>65</v>
      </c>
      <c r="B144" s="60" t="s">
        <v>462</v>
      </c>
      <c r="C144" s="62" t="s">
        <v>20</v>
      </c>
      <c r="D144" s="62">
        <v>2</v>
      </c>
      <c r="E144" s="162">
        <v>2200000</v>
      </c>
      <c r="F144" s="67"/>
    </row>
    <row r="145" spans="1:6" s="66" customFormat="1" x14ac:dyDescent="0.25">
      <c r="A145" s="54">
        <f t="shared" si="3"/>
        <v>66</v>
      </c>
      <c r="B145" s="60" t="s">
        <v>463</v>
      </c>
      <c r="C145" s="62" t="s">
        <v>20</v>
      </c>
      <c r="D145" s="62">
        <v>1</v>
      </c>
      <c r="E145" s="162">
        <v>1650000</v>
      </c>
      <c r="F145" s="67"/>
    </row>
    <row r="146" spans="1:6" s="66" customFormat="1" x14ac:dyDescent="0.25">
      <c r="A146" s="54">
        <f t="shared" si="3"/>
        <v>67</v>
      </c>
      <c r="B146" s="60" t="s">
        <v>464</v>
      </c>
      <c r="C146" s="62" t="s">
        <v>20</v>
      </c>
      <c r="D146" s="62">
        <v>4</v>
      </c>
      <c r="E146" s="162">
        <v>3200000</v>
      </c>
      <c r="F146" s="67"/>
    </row>
    <row r="147" spans="1:6" s="66" customFormat="1" ht="31.5" x14ac:dyDescent="0.25">
      <c r="A147" s="54">
        <f t="shared" si="3"/>
        <v>68</v>
      </c>
      <c r="B147" s="60" t="s">
        <v>465</v>
      </c>
      <c r="C147" s="62" t="s">
        <v>20</v>
      </c>
      <c r="D147" s="62">
        <v>5</v>
      </c>
      <c r="E147" s="162">
        <v>12000000</v>
      </c>
      <c r="F147" s="67"/>
    </row>
    <row r="148" spans="1:6" s="66" customFormat="1" ht="31.5" x14ac:dyDescent="0.25">
      <c r="A148" s="54">
        <f t="shared" si="3"/>
        <v>69</v>
      </c>
      <c r="B148" s="60" t="s">
        <v>466</v>
      </c>
      <c r="C148" s="62" t="s">
        <v>20</v>
      </c>
      <c r="D148" s="62">
        <v>1</v>
      </c>
      <c r="E148" s="162">
        <v>4250000</v>
      </c>
      <c r="F148" s="67"/>
    </row>
    <row r="149" spans="1:6" s="66" customFormat="1" x14ac:dyDescent="0.25">
      <c r="A149" s="54">
        <f t="shared" si="3"/>
        <v>70</v>
      </c>
      <c r="B149" s="60" t="s">
        <v>467</v>
      </c>
      <c r="C149" s="62" t="s">
        <v>20</v>
      </c>
      <c r="D149" s="62">
        <v>1</v>
      </c>
      <c r="E149" s="162">
        <v>4850000</v>
      </c>
      <c r="F149" s="67"/>
    </row>
    <row r="150" spans="1:6" s="66" customFormat="1" ht="31.5" x14ac:dyDescent="0.25">
      <c r="A150" s="54">
        <f t="shared" si="3"/>
        <v>71</v>
      </c>
      <c r="B150" s="60" t="s">
        <v>468</v>
      </c>
      <c r="C150" s="62" t="s">
        <v>20</v>
      </c>
      <c r="D150" s="62">
        <v>5</v>
      </c>
      <c r="E150" s="162">
        <v>3750000</v>
      </c>
      <c r="F150" s="67"/>
    </row>
    <row r="151" spans="1:6" s="66" customFormat="1" ht="31.5" x14ac:dyDescent="0.25">
      <c r="A151" s="54">
        <f t="shared" si="3"/>
        <v>72</v>
      </c>
      <c r="B151" s="60" t="s">
        <v>469</v>
      </c>
      <c r="C151" s="62" t="s">
        <v>470</v>
      </c>
      <c r="D151" s="62">
        <v>1</v>
      </c>
      <c r="E151" s="162">
        <v>4500000</v>
      </c>
      <c r="F151" s="67"/>
    </row>
    <row r="152" spans="1:6" s="66" customFormat="1" ht="31.5" x14ac:dyDescent="0.25">
      <c r="A152" s="54">
        <f t="shared" si="3"/>
        <v>73</v>
      </c>
      <c r="B152" s="60" t="s">
        <v>471</v>
      </c>
      <c r="C152" s="62" t="s">
        <v>470</v>
      </c>
      <c r="D152" s="62">
        <v>1</v>
      </c>
      <c r="E152" s="162">
        <v>3850000</v>
      </c>
      <c r="F152" s="67"/>
    </row>
    <row r="153" spans="1:6" s="66" customFormat="1" ht="31.5" x14ac:dyDescent="0.25">
      <c r="A153" s="54">
        <f t="shared" si="3"/>
        <v>74</v>
      </c>
      <c r="B153" s="60" t="s">
        <v>472</v>
      </c>
      <c r="C153" s="62" t="s">
        <v>20</v>
      </c>
      <c r="D153" s="62">
        <v>1</v>
      </c>
      <c r="E153" s="162">
        <v>2850000</v>
      </c>
      <c r="F153" s="67"/>
    </row>
    <row r="154" spans="1:6" s="66" customFormat="1" ht="31.5" x14ac:dyDescent="0.25">
      <c r="A154" s="54">
        <f t="shared" si="3"/>
        <v>75</v>
      </c>
      <c r="B154" s="60" t="s">
        <v>473</v>
      </c>
      <c r="C154" s="62" t="s">
        <v>20</v>
      </c>
      <c r="D154" s="62">
        <v>1</v>
      </c>
      <c r="E154" s="162">
        <v>3275000</v>
      </c>
      <c r="F154" s="67"/>
    </row>
    <row r="155" spans="1:6" s="66" customFormat="1" ht="31.5" x14ac:dyDescent="0.25">
      <c r="A155" s="54">
        <f t="shared" si="3"/>
        <v>76</v>
      </c>
      <c r="B155" s="60" t="s">
        <v>474</v>
      </c>
      <c r="C155" s="62" t="s">
        <v>20</v>
      </c>
      <c r="D155" s="62">
        <v>1</v>
      </c>
      <c r="E155" s="162">
        <v>2350000</v>
      </c>
      <c r="F155" s="67"/>
    </row>
    <row r="156" spans="1:6" s="66" customFormat="1" x14ac:dyDescent="0.25">
      <c r="A156" s="54">
        <f t="shared" si="3"/>
        <v>77</v>
      </c>
      <c r="B156" s="60" t="s">
        <v>475</v>
      </c>
      <c r="C156" s="62" t="s">
        <v>20</v>
      </c>
      <c r="D156" s="62">
        <v>1</v>
      </c>
      <c r="E156" s="162">
        <v>4950000</v>
      </c>
      <c r="F156" s="67"/>
    </row>
    <row r="157" spans="1:6" s="66" customFormat="1" x14ac:dyDescent="0.25">
      <c r="A157" s="54">
        <f t="shared" si="3"/>
        <v>78</v>
      </c>
      <c r="B157" s="60" t="s">
        <v>476</v>
      </c>
      <c r="C157" s="62" t="s">
        <v>20</v>
      </c>
      <c r="D157" s="61">
        <v>1</v>
      </c>
      <c r="E157" s="162">
        <v>4860000</v>
      </c>
      <c r="F157" s="67"/>
    </row>
    <row r="158" spans="1:6" s="66" customFormat="1" x14ac:dyDescent="0.25">
      <c r="A158" s="54">
        <f t="shared" si="3"/>
        <v>79</v>
      </c>
      <c r="B158" s="60" t="s">
        <v>477</v>
      </c>
      <c r="C158" s="62" t="s">
        <v>20</v>
      </c>
      <c r="D158" s="61">
        <v>1</v>
      </c>
      <c r="E158" s="162">
        <v>1940000</v>
      </c>
      <c r="F158" s="67"/>
    </row>
    <row r="159" spans="1:6" s="66" customFormat="1" ht="31.5" x14ac:dyDescent="0.25">
      <c r="A159" s="54"/>
      <c r="B159" s="53" t="s">
        <v>478</v>
      </c>
      <c r="C159" s="54"/>
      <c r="D159" s="55"/>
      <c r="E159" s="161">
        <f>SUM(E160:E172)</f>
        <v>353038000</v>
      </c>
      <c r="F159" s="56"/>
    </row>
    <row r="160" spans="1:6" s="66" customFormat="1" ht="31.5" x14ac:dyDescent="0.25">
      <c r="A160" s="54">
        <f>+A158+1</f>
        <v>80</v>
      </c>
      <c r="B160" s="60" t="s">
        <v>479</v>
      </c>
      <c r="C160" s="62" t="s">
        <v>20</v>
      </c>
      <c r="D160" s="55">
        <v>2</v>
      </c>
      <c r="E160" s="162">
        <v>27400000</v>
      </c>
      <c r="F160" s="67"/>
    </row>
    <row r="161" spans="1:6" s="66" customFormat="1" x14ac:dyDescent="0.25">
      <c r="A161" s="54">
        <f>+A160+1</f>
        <v>81</v>
      </c>
      <c r="B161" s="60" t="s">
        <v>480</v>
      </c>
      <c r="C161" s="62" t="s">
        <v>20</v>
      </c>
      <c r="D161" s="55">
        <v>14</v>
      </c>
      <c r="E161" s="162">
        <v>145600000</v>
      </c>
      <c r="F161" s="67"/>
    </row>
    <row r="162" spans="1:6" s="66" customFormat="1" x14ac:dyDescent="0.25">
      <c r="A162" s="54">
        <f t="shared" ref="A162:A172" si="4">+A161+1</f>
        <v>82</v>
      </c>
      <c r="B162" s="90" t="s">
        <v>481</v>
      </c>
      <c r="C162" s="62" t="s">
        <v>13</v>
      </c>
      <c r="D162" s="55">
        <v>2</v>
      </c>
      <c r="E162" s="162">
        <v>28310000</v>
      </c>
      <c r="F162" s="67"/>
    </row>
    <row r="163" spans="1:6" s="66" customFormat="1" x14ac:dyDescent="0.25">
      <c r="A163" s="54">
        <f t="shared" si="4"/>
        <v>83</v>
      </c>
      <c r="B163" s="60" t="s">
        <v>480</v>
      </c>
      <c r="C163" s="62" t="s">
        <v>20</v>
      </c>
      <c r="D163" s="55">
        <v>4</v>
      </c>
      <c r="E163" s="162">
        <v>48400000</v>
      </c>
      <c r="F163" s="67"/>
    </row>
    <row r="164" spans="1:6" s="66" customFormat="1" x14ac:dyDescent="0.25">
      <c r="A164" s="54">
        <f t="shared" si="4"/>
        <v>84</v>
      </c>
      <c r="B164" s="60" t="s">
        <v>480</v>
      </c>
      <c r="C164" s="62" t="s">
        <v>20</v>
      </c>
      <c r="D164" s="55">
        <v>6</v>
      </c>
      <c r="E164" s="162">
        <v>71700000</v>
      </c>
      <c r="F164" s="67"/>
    </row>
    <row r="165" spans="1:6" s="66" customFormat="1" ht="31.5" x14ac:dyDescent="0.25">
      <c r="A165" s="54">
        <f t="shared" si="4"/>
        <v>85</v>
      </c>
      <c r="B165" s="60" t="s">
        <v>482</v>
      </c>
      <c r="C165" s="62" t="s">
        <v>20</v>
      </c>
      <c r="D165" s="55">
        <v>2</v>
      </c>
      <c r="E165" s="162">
        <v>30000000</v>
      </c>
      <c r="F165" s="67"/>
    </row>
    <row r="166" spans="1:6" s="66" customFormat="1" x14ac:dyDescent="0.25">
      <c r="A166" s="54">
        <f t="shared" si="4"/>
        <v>86</v>
      </c>
      <c r="B166" s="60" t="s">
        <v>483</v>
      </c>
      <c r="C166" s="61" t="s">
        <v>432</v>
      </c>
      <c r="D166" s="62">
        <v>4</v>
      </c>
      <c r="E166" s="162">
        <v>88000</v>
      </c>
      <c r="F166" s="63"/>
    </row>
    <row r="167" spans="1:6" s="66" customFormat="1" x14ac:dyDescent="0.25">
      <c r="A167" s="54">
        <f t="shared" si="4"/>
        <v>87</v>
      </c>
      <c r="B167" s="60" t="s">
        <v>484</v>
      </c>
      <c r="C167" s="61" t="s">
        <v>432</v>
      </c>
      <c r="D167" s="62">
        <v>4</v>
      </c>
      <c r="E167" s="162">
        <v>240000</v>
      </c>
      <c r="F167" s="63"/>
    </row>
    <row r="168" spans="1:6" s="66" customFormat="1" x14ac:dyDescent="0.25">
      <c r="A168" s="54">
        <f t="shared" si="4"/>
        <v>88</v>
      </c>
      <c r="B168" s="60" t="s">
        <v>485</v>
      </c>
      <c r="C168" s="61" t="s">
        <v>432</v>
      </c>
      <c r="D168" s="62">
        <v>4</v>
      </c>
      <c r="E168" s="162">
        <v>360000</v>
      </c>
      <c r="F168" s="63"/>
    </row>
    <row r="169" spans="1:6" s="66" customFormat="1" x14ac:dyDescent="0.25">
      <c r="A169" s="54">
        <f t="shared" si="4"/>
        <v>89</v>
      </c>
      <c r="B169" s="60" t="s">
        <v>486</v>
      </c>
      <c r="C169" s="61" t="s">
        <v>432</v>
      </c>
      <c r="D169" s="62">
        <v>2</v>
      </c>
      <c r="E169" s="162">
        <v>340000</v>
      </c>
      <c r="F169" s="63"/>
    </row>
    <row r="170" spans="1:6" s="66" customFormat="1" x14ac:dyDescent="0.25">
      <c r="A170" s="54">
        <f t="shared" si="4"/>
        <v>90</v>
      </c>
      <c r="B170" s="60" t="s">
        <v>487</v>
      </c>
      <c r="C170" s="61" t="s">
        <v>432</v>
      </c>
      <c r="D170" s="62">
        <v>4</v>
      </c>
      <c r="E170" s="162">
        <v>160000</v>
      </c>
      <c r="F170" s="63"/>
    </row>
    <row r="171" spans="1:6" s="66" customFormat="1" x14ac:dyDescent="0.25">
      <c r="A171" s="54">
        <f t="shared" si="4"/>
        <v>91</v>
      </c>
      <c r="B171" s="60" t="s">
        <v>488</v>
      </c>
      <c r="C171" s="62" t="s">
        <v>20</v>
      </c>
      <c r="D171" s="62">
        <v>4</v>
      </c>
      <c r="E171" s="162">
        <v>200000</v>
      </c>
      <c r="F171" s="63"/>
    </row>
    <row r="172" spans="1:6" s="66" customFormat="1" x14ac:dyDescent="0.25">
      <c r="A172" s="54">
        <f t="shared" si="4"/>
        <v>92</v>
      </c>
      <c r="B172" s="60" t="s">
        <v>489</v>
      </c>
      <c r="C172" s="62" t="s">
        <v>20</v>
      </c>
      <c r="D172" s="62">
        <v>4</v>
      </c>
      <c r="E172" s="162">
        <v>240000</v>
      </c>
      <c r="F172" s="63"/>
    </row>
    <row r="173" spans="1:6" s="66" customFormat="1" ht="31.5" x14ac:dyDescent="0.25">
      <c r="A173" s="54"/>
      <c r="B173" s="91" t="s">
        <v>490</v>
      </c>
      <c r="E173" s="167">
        <f>E174</f>
        <v>24950000</v>
      </c>
    </row>
    <row r="174" spans="1:6" s="66" customFormat="1" ht="31.5" x14ac:dyDescent="0.25">
      <c r="A174" s="54">
        <f>+A172+1</f>
        <v>93</v>
      </c>
      <c r="B174" s="59" t="s">
        <v>491</v>
      </c>
      <c r="C174" s="54" t="s">
        <v>20</v>
      </c>
      <c r="D174" s="55">
        <v>1</v>
      </c>
      <c r="E174" s="162">
        <v>24950000</v>
      </c>
      <c r="F174" s="56"/>
    </row>
    <row r="175" spans="1:6" s="66" customFormat="1" x14ac:dyDescent="0.25">
      <c r="A175" s="54"/>
      <c r="B175" s="91" t="s">
        <v>492</v>
      </c>
      <c r="E175" s="167">
        <f>E176</f>
        <v>12353000</v>
      </c>
    </row>
    <row r="176" spans="1:6" s="66" customFormat="1" ht="31.5" x14ac:dyDescent="0.25">
      <c r="A176" s="54">
        <f>+A174+1</f>
        <v>94</v>
      </c>
      <c r="B176" s="59" t="s">
        <v>418</v>
      </c>
      <c r="C176" s="54" t="s">
        <v>13</v>
      </c>
      <c r="D176" s="55">
        <v>1</v>
      </c>
      <c r="E176" s="162">
        <v>12353000</v>
      </c>
      <c r="F176" s="56"/>
    </row>
    <row r="177" spans="1:10" s="66" customFormat="1" x14ac:dyDescent="0.25">
      <c r="A177" s="54"/>
      <c r="B177" s="53" t="s">
        <v>309</v>
      </c>
      <c r="C177" s="54"/>
      <c r="D177" s="55"/>
      <c r="E177" s="161">
        <f>E178</f>
        <v>12353000</v>
      </c>
      <c r="F177" s="56"/>
    </row>
    <row r="178" spans="1:10" s="66" customFormat="1" ht="31.5" x14ac:dyDescent="0.25">
      <c r="A178" s="54">
        <f>+A176+1</f>
        <v>95</v>
      </c>
      <c r="B178" s="59" t="s">
        <v>418</v>
      </c>
      <c r="C178" s="54" t="s">
        <v>13</v>
      </c>
      <c r="D178" s="55">
        <v>1</v>
      </c>
      <c r="E178" s="162">
        <v>12353000</v>
      </c>
      <c r="F178" s="56"/>
    </row>
    <row r="179" spans="1:10" s="66" customFormat="1" ht="31.5" x14ac:dyDescent="0.25">
      <c r="A179" s="54"/>
      <c r="B179" s="53" t="s">
        <v>381</v>
      </c>
      <c r="C179" s="54"/>
      <c r="D179" s="55"/>
      <c r="E179" s="161">
        <f>E180</f>
        <v>24706000</v>
      </c>
      <c r="F179" s="56"/>
    </row>
    <row r="180" spans="1:10" s="66" customFormat="1" ht="31.5" x14ac:dyDescent="0.25">
      <c r="A180" s="54">
        <f>+A178+1</f>
        <v>96</v>
      </c>
      <c r="B180" s="59" t="s">
        <v>418</v>
      </c>
      <c r="C180" s="54" t="s">
        <v>13</v>
      </c>
      <c r="D180" s="55">
        <v>2</v>
      </c>
      <c r="E180" s="162">
        <v>24706000</v>
      </c>
      <c r="F180" s="56"/>
    </row>
    <row r="181" spans="1:10" s="84" customFormat="1" x14ac:dyDescent="0.25">
      <c r="A181" s="52"/>
      <c r="B181" s="92" t="s">
        <v>195</v>
      </c>
      <c r="E181" s="168">
        <f>SUM(E182:E183)</f>
        <v>3490000</v>
      </c>
    </row>
    <row r="182" spans="1:10" s="84" customFormat="1" x14ac:dyDescent="0.25">
      <c r="A182" s="52">
        <f>+A180+1</f>
        <v>97</v>
      </c>
      <c r="B182" s="60" t="s">
        <v>493</v>
      </c>
      <c r="C182" s="62" t="s">
        <v>20</v>
      </c>
      <c r="D182" s="62">
        <v>1</v>
      </c>
      <c r="E182" s="162">
        <v>2350000</v>
      </c>
      <c r="F182" s="63"/>
    </row>
    <row r="183" spans="1:10" s="84" customFormat="1" x14ac:dyDescent="0.25">
      <c r="A183" s="52">
        <f>+A182+1</f>
        <v>98</v>
      </c>
      <c r="B183" s="60" t="s">
        <v>103</v>
      </c>
      <c r="C183" s="62" t="s">
        <v>20</v>
      </c>
      <c r="D183" s="62">
        <v>2</v>
      </c>
      <c r="E183" s="162">
        <v>1140000</v>
      </c>
      <c r="F183" s="63"/>
    </row>
    <row r="184" spans="1:10" s="84" customFormat="1" x14ac:dyDescent="0.25">
      <c r="A184" s="52"/>
      <c r="B184" s="64" t="s">
        <v>494</v>
      </c>
      <c r="C184" s="62"/>
      <c r="D184" s="62"/>
      <c r="E184" s="161">
        <f>E185</f>
        <v>2145000</v>
      </c>
      <c r="F184" s="63"/>
    </row>
    <row r="185" spans="1:10" s="84" customFormat="1" x14ac:dyDescent="0.25">
      <c r="A185" s="52">
        <f>+A183+1</f>
        <v>99</v>
      </c>
      <c r="B185" s="60" t="s">
        <v>495</v>
      </c>
      <c r="C185" s="62" t="s">
        <v>20</v>
      </c>
      <c r="D185" s="61">
        <v>1</v>
      </c>
      <c r="E185" s="162">
        <v>2145000</v>
      </c>
      <c r="F185" s="67"/>
    </row>
    <row r="186" spans="1:10" s="84" customFormat="1" x14ac:dyDescent="0.25">
      <c r="A186" s="52"/>
      <c r="B186" s="64" t="s">
        <v>207</v>
      </c>
      <c r="C186" s="62"/>
      <c r="D186" s="61"/>
      <c r="E186" s="161">
        <f>SUM(E187:E188)</f>
        <v>6645000</v>
      </c>
      <c r="F186" s="67"/>
    </row>
    <row r="187" spans="1:10" s="84" customFormat="1" x14ac:dyDescent="0.25">
      <c r="A187" s="52">
        <f>+A185+1</f>
        <v>100</v>
      </c>
      <c r="B187" s="60" t="s">
        <v>495</v>
      </c>
      <c r="C187" s="62" t="s">
        <v>20</v>
      </c>
      <c r="D187" s="61">
        <v>1</v>
      </c>
      <c r="E187" s="162">
        <v>2145000</v>
      </c>
      <c r="F187" s="67"/>
    </row>
    <row r="188" spans="1:10" s="84" customFormat="1" ht="31.5" x14ac:dyDescent="0.25">
      <c r="A188" s="84">
        <f>+A187+1</f>
        <v>101</v>
      </c>
      <c r="B188" s="60" t="s">
        <v>496</v>
      </c>
      <c r="C188" s="62" t="s">
        <v>20</v>
      </c>
      <c r="D188" s="61">
        <v>1</v>
      </c>
      <c r="E188" s="162">
        <v>4500000</v>
      </c>
      <c r="F188" s="67"/>
    </row>
    <row r="189" spans="1:10" s="1" customFormat="1" ht="16.5" x14ac:dyDescent="0.25">
      <c r="A189" s="2" t="s">
        <v>395</v>
      </c>
      <c r="B189" s="15" t="s">
        <v>336</v>
      </c>
      <c r="C189" s="15"/>
      <c r="D189" s="2"/>
      <c r="E189" s="169">
        <f>+E190+E213+E247+E253+E255+E257+E267+E269+E271+E273+E281+E287+E311+E315+E325+E336+E340+E342+E347</f>
        <v>8409097000</v>
      </c>
      <c r="F189" s="16"/>
      <c r="G189" s="14"/>
    </row>
    <row r="190" spans="1:10" s="66" customFormat="1" ht="31.5" x14ac:dyDescent="0.25">
      <c r="A190" s="51"/>
      <c r="B190" s="94" t="s">
        <v>57</v>
      </c>
      <c r="C190" s="56"/>
      <c r="D190" s="50"/>
      <c r="E190" s="161">
        <f>+SUM(E191:E212)</f>
        <v>1283140000</v>
      </c>
      <c r="F190" s="56"/>
      <c r="G190" s="95"/>
    </row>
    <row r="191" spans="1:10" s="66" customFormat="1" ht="31.5" x14ac:dyDescent="0.25">
      <c r="A191" s="54">
        <v>1</v>
      </c>
      <c r="B191" s="59" t="s">
        <v>215</v>
      </c>
      <c r="C191" s="54" t="s">
        <v>13</v>
      </c>
      <c r="D191" s="55">
        <v>90</v>
      </c>
      <c r="E191" s="162">
        <v>1205820000</v>
      </c>
      <c r="F191" s="56"/>
      <c r="G191" s="95">
        <f>E191/D191</f>
        <v>13398000</v>
      </c>
    </row>
    <row r="192" spans="1:10" s="58" customFormat="1" x14ac:dyDescent="0.25">
      <c r="A192" s="52">
        <f>+A191+1</f>
        <v>2</v>
      </c>
      <c r="B192" s="60" t="s">
        <v>216</v>
      </c>
      <c r="C192" s="61" t="s">
        <v>20</v>
      </c>
      <c r="D192" s="62">
        <v>1</v>
      </c>
      <c r="E192" s="162">
        <v>1850000</v>
      </c>
      <c r="F192" s="67"/>
      <c r="G192" s="96">
        <v>2015</v>
      </c>
      <c r="H192" s="57"/>
      <c r="I192" s="57"/>
      <c r="J192" s="57"/>
    </row>
    <row r="193" spans="1:10" s="58" customFormat="1" x14ac:dyDescent="0.25">
      <c r="A193" s="52">
        <f t="shared" ref="A193:A212" si="5">+A192+1</f>
        <v>3</v>
      </c>
      <c r="B193" s="60" t="s">
        <v>217</v>
      </c>
      <c r="C193" s="61" t="s">
        <v>20</v>
      </c>
      <c r="D193" s="62">
        <v>1</v>
      </c>
      <c r="E193" s="162">
        <v>870000</v>
      </c>
      <c r="F193" s="67"/>
      <c r="G193" s="96">
        <v>2015</v>
      </c>
      <c r="H193" s="57"/>
      <c r="I193" s="57"/>
      <c r="J193" s="57"/>
    </row>
    <row r="194" spans="1:10" s="58" customFormat="1" x14ac:dyDescent="0.25">
      <c r="A194" s="52">
        <f t="shared" si="5"/>
        <v>4</v>
      </c>
      <c r="B194" s="60" t="s">
        <v>218</v>
      </c>
      <c r="C194" s="61" t="s">
        <v>20</v>
      </c>
      <c r="D194" s="62">
        <v>10</v>
      </c>
      <c r="E194" s="162">
        <v>19500000</v>
      </c>
      <c r="F194" s="67"/>
      <c r="G194" s="96">
        <v>2015</v>
      </c>
      <c r="H194" s="57"/>
      <c r="I194" s="57"/>
      <c r="J194" s="57"/>
    </row>
    <row r="195" spans="1:10" s="58" customFormat="1" ht="47.25" x14ac:dyDescent="0.25">
      <c r="A195" s="52">
        <f t="shared" si="5"/>
        <v>5</v>
      </c>
      <c r="B195" s="60" t="s">
        <v>219</v>
      </c>
      <c r="C195" s="61" t="s">
        <v>20</v>
      </c>
      <c r="D195" s="62">
        <v>2</v>
      </c>
      <c r="E195" s="162">
        <v>6200000</v>
      </c>
      <c r="F195" s="67"/>
      <c r="G195" s="96">
        <v>2015</v>
      </c>
      <c r="H195" s="57"/>
      <c r="I195" s="57"/>
      <c r="J195" s="57"/>
    </row>
    <row r="196" spans="1:10" s="58" customFormat="1" x14ac:dyDescent="0.25">
      <c r="A196" s="52">
        <f t="shared" si="5"/>
        <v>6</v>
      </c>
      <c r="B196" s="60" t="s">
        <v>220</v>
      </c>
      <c r="C196" s="61" t="s">
        <v>20</v>
      </c>
      <c r="D196" s="62">
        <v>1</v>
      </c>
      <c r="E196" s="162">
        <v>3210000</v>
      </c>
      <c r="F196" s="67"/>
      <c r="G196" s="96">
        <v>2015</v>
      </c>
      <c r="H196" s="57"/>
      <c r="I196" s="57"/>
      <c r="J196" s="57"/>
    </row>
    <row r="197" spans="1:10" s="58" customFormat="1" x14ac:dyDescent="0.25">
      <c r="A197" s="52">
        <f t="shared" si="5"/>
        <v>7</v>
      </c>
      <c r="B197" s="60" t="s">
        <v>221</v>
      </c>
      <c r="C197" s="61" t="s">
        <v>20</v>
      </c>
      <c r="D197" s="62">
        <v>1</v>
      </c>
      <c r="E197" s="162">
        <v>3300000</v>
      </c>
      <c r="F197" s="67"/>
      <c r="G197" s="96">
        <v>2015</v>
      </c>
      <c r="H197" s="57"/>
      <c r="I197" s="57"/>
      <c r="J197" s="57"/>
    </row>
    <row r="198" spans="1:10" s="58" customFormat="1" x14ac:dyDescent="0.25">
      <c r="A198" s="52">
        <f t="shared" si="5"/>
        <v>8</v>
      </c>
      <c r="B198" s="60" t="s">
        <v>222</v>
      </c>
      <c r="C198" s="61" t="s">
        <v>20</v>
      </c>
      <c r="D198" s="62">
        <v>1</v>
      </c>
      <c r="E198" s="162">
        <v>4850000</v>
      </c>
      <c r="F198" s="67"/>
      <c r="G198" s="96">
        <v>2015</v>
      </c>
      <c r="H198" s="57"/>
      <c r="I198" s="57"/>
      <c r="J198" s="57"/>
    </row>
    <row r="199" spans="1:10" s="58" customFormat="1" x14ac:dyDescent="0.25">
      <c r="A199" s="52">
        <f t="shared" si="5"/>
        <v>9</v>
      </c>
      <c r="B199" s="60" t="s">
        <v>223</v>
      </c>
      <c r="C199" s="61" t="s">
        <v>20</v>
      </c>
      <c r="D199" s="62">
        <v>1</v>
      </c>
      <c r="E199" s="162">
        <v>4930000</v>
      </c>
      <c r="F199" s="67"/>
      <c r="G199" s="96">
        <v>2015</v>
      </c>
      <c r="H199" s="57"/>
      <c r="I199" s="57"/>
      <c r="J199" s="57"/>
    </row>
    <row r="200" spans="1:10" s="58" customFormat="1" x14ac:dyDescent="0.25">
      <c r="A200" s="52">
        <f t="shared" si="5"/>
        <v>10</v>
      </c>
      <c r="B200" s="60" t="s">
        <v>224</v>
      </c>
      <c r="C200" s="61" t="s">
        <v>20</v>
      </c>
      <c r="D200" s="62">
        <v>1</v>
      </c>
      <c r="E200" s="162">
        <v>3600000</v>
      </c>
      <c r="F200" s="67"/>
      <c r="G200" s="96">
        <v>2015</v>
      </c>
      <c r="H200" s="57"/>
      <c r="I200" s="57"/>
      <c r="J200" s="57"/>
    </row>
    <row r="201" spans="1:10" s="58" customFormat="1" x14ac:dyDescent="0.25">
      <c r="A201" s="52">
        <f t="shared" si="5"/>
        <v>11</v>
      </c>
      <c r="B201" s="60" t="s">
        <v>225</v>
      </c>
      <c r="C201" s="61" t="s">
        <v>226</v>
      </c>
      <c r="D201" s="62">
        <v>1</v>
      </c>
      <c r="E201" s="162">
        <v>1760000</v>
      </c>
      <c r="F201" s="67"/>
      <c r="G201" s="96">
        <v>2015</v>
      </c>
      <c r="H201" s="57"/>
      <c r="I201" s="57"/>
      <c r="J201" s="57"/>
    </row>
    <row r="202" spans="1:10" s="58" customFormat="1" ht="34.5" x14ac:dyDescent="0.25">
      <c r="A202" s="52">
        <f t="shared" si="5"/>
        <v>12</v>
      </c>
      <c r="B202" s="60" t="s">
        <v>497</v>
      </c>
      <c r="C202" s="61" t="s">
        <v>20</v>
      </c>
      <c r="D202" s="62">
        <v>1</v>
      </c>
      <c r="E202" s="162">
        <v>600000</v>
      </c>
      <c r="F202" s="67"/>
      <c r="G202" s="96">
        <v>2015</v>
      </c>
      <c r="H202" s="57"/>
      <c r="I202" s="57"/>
      <c r="J202" s="57"/>
    </row>
    <row r="203" spans="1:10" s="58" customFormat="1" ht="31.5" x14ac:dyDescent="0.25">
      <c r="A203" s="52">
        <f t="shared" si="5"/>
        <v>13</v>
      </c>
      <c r="B203" s="60" t="s">
        <v>227</v>
      </c>
      <c r="C203" s="61" t="s">
        <v>20</v>
      </c>
      <c r="D203" s="62">
        <v>1</v>
      </c>
      <c r="E203" s="162">
        <v>770000</v>
      </c>
      <c r="F203" s="67"/>
      <c r="G203" s="96">
        <v>2015</v>
      </c>
      <c r="H203" s="57"/>
      <c r="I203" s="57"/>
      <c r="J203" s="57"/>
    </row>
    <row r="204" spans="1:10" s="58" customFormat="1" ht="31.5" x14ac:dyDescent="0.25">
      <c r="A204" s="52">
        <f t="shared" si="5"/>
        <v>14</v>
      </c>
      <c r="B204" s="60" t="s">
        <v>228</v>
      </c>
      <c r="C204" s="61" t="s">
        <v>20</v>
      </c>
      <c r="D204" s="62">
        <v>1</v>
      </c>
      <c r="E204" s="162">
        <v>750000</v>
      </c>
      <c r="F204" s="67"/>
      <c r="G204" s="96">
        <v>2015</v>
      </c>
      <c r="H204" s="57"/>
      <c r="I204" s="57"/>
      <c r="J204" s="57"/>
    </row>
    <row r="205" spans="1:10" s="58" customFormat="1" ht="31.5" x14ac:dyDescent="0.25">
      <c r="A205" s="52">
        <f t="shared" si="5"/>
        <v>15</v>
      </c>
      <c r="B205" s="60" t="s">
        <v>229</v>
      </c>
      <c r="C205" s="61" t="s">
        <v>20</v>
      </c>
      <c r="D205" s="62">
        <v>1</v>
      </c>
      <c r="E205" s="162">
        <v>3400000</v>
      </c>
      <c r="F205" s="67"/>
      <c r="G205" s="96">
        <v>2015</v>
      </c>
      <c r="H205" s="57"/>
      <c r="I205" s="57"/>
      <c r="J205" s="57"/>
    </row>
    <row r="206" spans="1:10" s="58" customFormat="1" ht="31.5" x14ac:dyDescent="0.25">
      <c r="A206" s="52">
        <f t="shared" si="5"/>
        <v>16</v>
      </c>
      <c r="B206" s="60" t="s">
        <v>230</v>
      </c>
      <c r="C206" s="61" t="s">
        <v>20</v>
      </c>
      <c r="D206" s="62">
        <v>1</v>
      </c>
      <c r="E206" s="162">
        <v>400000</v>
      </c>
      <c r="F206" s="67"/>
      <c r="G206" s="96">
        <v>2015</v>
      </c>
      <c r="H206" s="57"/>
      <c r="I206" s="57"/>
      <c r="J206" s="57"/>
    </row>
    <row r="207" spans="1:10" s="58" customFormat="1" ht="31.5" x14ac:dyDescent="0.25">
      <c r="A207" s="52">
        <f t="shared" si="5"/>
        <v>17</v>
      </c>
      <c r="B207" s="60" t="s">
        <v>231</v>
      </c>
      <c r="C207" s="61" t="s">
        <v>20</v>
      </c>
      <c r="D207" s="62">
        <v>5</v>
      </c>
      <c r="E207" s="162">
        <v>4300000</v>
      </c>
      <c r="F207" s="67"/>
      <c r="G207" s="96"/>
      <c r="H207" s="57"/>
      <c r="I207" s="57"/>
      <c r="J207" s="57"/>
    </row>
    <row r="208" spans="1:10" s="58" customFormat="1" ht="31.5" x14ac:dyDescent="0.25">
      <c r="A208" s="52">
        <f t="shared" si="5"/>
        <v>18</v>
      </c>
      <c r="B208" s="60" t="s">
        <v>232</v>
      </c>
      <c r="C208" s="61" t="s">
        <v>20</v>
      </c>
      <c r="D208" s="62">
        <v>1</v>
      </c>
      <c r="E208" s="162">
        <v>1650000</v>
      </c>
      <c r="F208" s="67"/>
      <c r="G208" s="96"/>
      <c r="H208" s="57"/>
      <c r="I208" s="57"/>
      <c r="J208" s="57"/>
    </row>
    <row r="209" spans="1:10" s="58" customFormat="1" x14ac:dyDescent="0.25">
      <c r="A209" s="52">
        <f t="shared" si="5"/>
        <v>19</v>
      </c>
      <c r="B209" s="60" t="s">
        <v>233</v>
      </c>
      <c r="C209" s="61" t="s">
        <v>20</v>
      </c>
      <c r="D209" s="62">
        <v>1</v>
      </c>
      <c r="E209" s="162">
        <v>1370000</v>
      </c>
      <c r="F209" s="67"/>
      <c r="G209" s="96"/>
      <c r="H209" s="57"/>
      <c r="I209" s="57"/>
      <c r="J209" s="57"/>
    </row>
    <row r="210" spans="1:10" s="58" customFormat="1" ht="31.5" x14ac:dyDescent="0.25">
      <c r="A210" s="52">
        <f t="shared" si="5"/>
        <v>20</v>
      </c>
      <c r="B210" s="60" t="s">
        <v>234</v>
      </c>
      <c r="C210" s="61" t="s">
        <v>20</v>
      </c>
      <c r="D210" s="61">
        <v>1</v>
      </c>
      <c r="E210" s="162">
        <v>9800000</v>
      </c>
      <c r="F210" s="67"/>
      <c r="G210" s="96"/>
      <c r="H210" s="57"/>
      <c r="I210" s="57"/>
      <c r="J210" s="57"/>
    </row>
    <row r="211" spans="1:10" s="58" customFormat="1" x14ac:dyDescent="0.25">
      <c r="A211" s="52">
        <f t="shared" si="5"/>
        <v>21</v>
      </c>
      <c r="B211" s="60" t="s">
        <v>235</v>
      </c>
      <c r="C211" s="61" t="s">
        <v>20</v>
      </c>
      <c r="D211" s="61">
        <v>1</v>
      </c>
      <c r="E211" s="162">
        <v>2350000</v>
      </c>
      <c r="F211" s="67"/>
      <c r="G211" s="96"/>
      <c r="H211" s="57"/>
      <c r="I211" s="57"/>
      <c r="J211" s="57"/>
    </row>
    <row r="212" spans="1:10" s="58" customFormat="1" x14ac:dyDescent="0.25">
      <c r="A212" s="52">
        <f t="shared" si="5"/>
        <v>22</v>
      </c>
      <c r="B212" s="60" t="s">
        <v>81</v>
      </c>
      <c r="C212" s="61" t="s">
        <v>20</v>
      </c>
      <c r="D212" s="61">
        <v>1</v>
      </c>
      <c r="E212" s="162">
        <v>1860000</v>
      </c>
      <c r="F212" s="67"/>
      <c r="G212" s="96"/>
      <c r="H212" s="57"/>
      <c r="I212" s="57"/>
      <c r="J212" s="57"/>
    </row>
    <row r="213" spans="1:10" s="66" customFormat="1" ht="31.5" x14ac:dyDescent="0.25">
      <c r="A213" s="54"/>
      <c r="B213" s="53" t="s">
        <v>50</v>
      </c>
      <c r="C213" s="54"/>
      <c r="D213" s="55"/>
      <c r="E213" s="161">
        <f>+SUM(E214:E246)</f>
        <v>5971912500</v>
      </c>
      <c r="F213" s="56"/>
      <c r="G213" s="95"/>
    </row>
    <row r="214" spans="1:10" s="66" customFormat="1" ht="31.5" x14ac:dyDescent="0.25">
      <c r="A214" s="54">
        <f>+A212+1</f>
        <v>23</v>
      </c>
      <c r="B214" s="59" t="s">
        <v>236</v>
      </c>
      <c r="C214" s="54" t="s">
        <v>20</v>
      </c>
      <c r="D214" s="55">
        <v>3</v>
      </c>
      <c r="E214" s="162">
        <v>21516000</v>
      </c>
      <c r="F214" s="67"/>
      <c r="G214" s="95">
        <f>E214/D214</f>
        <v>7172000</v>
      </c>
    </row>
    <row r="215" spans="1:10" s="66" customFormat="1" ht="31.5" x14ac:dyDescent="0.25">
      <c r="A215" s="54">
        <f>+A214+1</f>
        <v>24</v>
      </c>
      <c r="B215" s="59" t="s">
        <v>237</v>
      </c>
      <c r="C215" s="54" t="s">
        <v>20</v>
      </c>
      <c r="D215" s="55">
        <v>2</v>
      </c>
      <c r="E215" s="162">
        <v>11704000</v>
      </c>
      <c r="F215" s="67"/>
      <c r="G215" s="95">
        <f>E215/D215</f>
        <v>5852000</v>
      </c>
    </row>
    <row r="216" spans="1:10" s="66" customFormat="1" ht="31.5" x14ac:dyDescent="0.25">
      <c r="A216" s="54">
        <f t="shared" ref="A216:A246" si="6">+A215+1</f>
        <v>25</v>
      </c>
      <c r="B216" s="59" t="s">
        <v>238</v>
      </c>
      <c r="C216" s="54" t="s">
        <v>20</v>
      </c>
      <c r="D216" s="55">
        <v>2</v>
      </c>
      <c r="E216" s="162">
        <v>11638000</v>
      </c>
      <c r="F216" s="67"/>
      <c r="G216" s="95">
        <f>E216/D216</f>
        <v>5819000</v>
      </c>
    </row>
    <row r="217" spans="1:10" s="66" customFormat="1" ht="47.25" x14ac:dyDescent="0.25">
      <c r="A217" s="54">
        <f t="shared" si="6"/>
        <v>26</v>
      </c>
      <c r="B217" s="59" t="s">
        <v>239</v>
      </c>
      <c r="C217" s="54" t="s">
        <v>20</v>
      </c>
      <c r="D217" s="55">
        <v>3</v>
      </c>
      <c r="E217" s="162">
        <v>20559000</v>
      </c>
      <c r="F217" s="67"/>
      <c r="G217" s="95">
        <f>E217/D217</f>
        <v>6853000</v>
      </c>
    </row>
    <row r="218" spans="1:10" s="66" customFormat="1" ht="31.5" x14ac:dyDescent="0.25">
      <c r="A218" s="54">
        <f t="shared" si="6"/>
        <v>27</v>
      </c>
      <c r="B218" s="59" t="s">
        <v>240</v>
      </c>
      <c r="C218" s="54" t="s">
        <v>20</v>
      </c>
      <c r="D218" s="55">
        <v>3</v>
      </c>
      <c r="E218" s="162">
        <v>24750000</v>
      </c>
      <c r="F218" s="67"/>
      <c r="G218" s="95">
        <f>E218/D218</f>
        <v>8250000</v>
      </c>
    </row>
    <row r="219" spans="1:10" s="66" customFormat="1" ht="31.5" x14ac:dyDescent="0.25">
      <c r="A219" s="54">
        <f t="shared" si="6"/>
        <v>28</v>
      </c>
      <c r="B219" s="59" t="s">
        <v>241</v>
      </c>
      <c r="C219" s="54" t="s">
        <v>20</v>
      </c>
      <c r="D219" s="55">
        <v>3</v>
      </c>
      <c r="E219" s="162">
        <v>36300000</v>
      </c>
      <c r="F219" s="67"/>
      <c r="G219" s="95">
        <f>E219/D219</f>
        <v>12100000</v>
      </c>
    </row>
    <row r="220" spans="1:10" s="66" customFormat="1" ht="31.5" x14ac:dyDescent="0.25">
      <c r="A220" s="54">
        <f t="shared" si="6"/>
        <v>29</v>
      </c>
      <c r="B220" s="59" t="s">
        <v>242</v>
      </c>
      <c r="C220" s="54" t="s">
        <v>20</v>
      </c>
      <c r="D220" s="55">
        <v>1</v>
      </c>
      <c r="E220" s="162">
        <v>57200000</v>
      </c>
      <c r="F220" s="67"/>
      <c r="G220" s="95">
        <f>E220/D220</f>
        <v>57200000</v>
      </c>
    </row>
    <row r="221" spans="1:10" s="66" customFormat="1" ht="31.5" x14ac:dyDescent="0.25">
      <c r="A221" s="54">
        <f t="shared" si="6"/>
        <v>30</v>
      </c>
      <c r="B221" s="59" t="s">
        <v>243</v>
      </c>
      <c r="C221" s="54" t="s">
        <v>20</v>
      </c>
      <c r="D221" s="55">
        <v>2</v>
      </c>
      <c r="E221" s="162">
        <v>12100000</v>
      </c>
      <c r="F221" s="67"/>
      <c r="G221" s="95">
        <f>E221/D221</f>
        <v>6050000</v>
      </c>
    </row>
    <row r="222" spans="1:10" s="66" customFormat="1" x14ac:dyDescent="0.25">
      <c r="A222" s="54">
        <f t="shared" si="6"/>
        <v>31</v>
      </c>
      <c r="B222" s="59" t="s">
        <v>244</v>
      </c>
      <c r="C222" s="54" t="s">
        <v>20</v>
      </c>
      <c r="D222" s="55">
        <v>12</v>
      </c>
      <c r="E222" s="162">
        <v>530460000</v>
      </c>
      <c r="F222" s="67"/>
      <c r="G222" s="95">
        <f>E222/D222</f>
        <v>44205000</v>
      </c>
    </row>
    <row r="223" spans="1:10" s="66" customFormat="1" ht="47.25" x14ac:dyDescent="0.25">
      <c r="A223" s="54">
        <f t="shared" si="6"/>
        <v>32</v>
      </c>
      <c r="B223" s="59" t="s">
        <v>245</v>
      </c>
      <c r="C223" s="54" t="s">
        <v>13</v>
      </c>
      <c r="D223" s="55">
        <v>8</v>
      </c>
      <c r="E223" s="162">
        <v>714000000</v>
      </c>
      <c r="F223" s="67"/>
      <c r="G223" s="95">
        <f>E223/D223</f>
        <v>89250000</v>
      </c>
    </row>
    <row r="224" spans="1:10" s="66" customFormat="1" ht="47.25" x14ac:dyDescent="0.25">
      <c r="A224" s="54">
        <f t="shared" si="6"/>
        <v>33</v>
      </c>
      <c r="B224" s="59" t="s">
        <v>246</v>
      </c>
      <c r="C224" s="54" t="s">
        <v>13</v>
      </c>
      <c r="D224" s="55">
        <v>8</v>
      </c>
      <c r="E224" s="162">
        <v>704424000</v>
      </c>
      <c r="F224" s="67"/>
      <c r="G224" s="95">
        <f>E224/D224</f>
        <v>88053000</v>
      </c>
    </row>
    <row r="225" spans="1:10" s="66" customFormat="1" ht="47.25" x14ac:dyDescent="0.25">
      <c r="A225" s="54">
        <f t="shared" si="6"/>
        <v>34</v>
      </c>
      <c r="B225" s="59" t="s">
        <v>247</v>
      </c>
      <c r="C225" s="54" t="s">
        <v>13</v>
      </c>
      <c r="D225" s="55">
        <v>8</v>
      </c>
      <c r="E225" s="162">
        <v>702408000</v>
      </c>
      <c r="F225" s="67"/>
      <c r="G225" s="95">
        <f>E225/D225</f>
        <v>87801000</v>
      </c>
    </row>
    <row r="226" spans="1:10" s="66" customFormat="1" x14ac:dyDescent="0.25">
      <c r="A226" s="54">
        <f t="shared" si="6"/>
        <v>35</v>
      </c>
      <c r="B226" s="59" t="s">
        <v>248</v>
      </c>
      <c r="C226" s="54" t="s">
        <v>20</v>
      </c>
      <c r="D226" s="55">
        <v>1</v>
      </c>
      <c r="E226" s="162">
        <v>12000000</v>
      </c>
      <c r="F226" s="67"/>
      <c r="G226" s="95">
        <f>E226/D226</f>
        <v>12000000</v>
      </c>
    </row>
    <row r="227" spans="1:10" s="66" customFormat="1" ht="31.5" x14ac:dyDescent="0.25">
      <c r="A227" s="54">
        <f t="shared" si="6"/>
        <v>36</v>
      </c>
      <c r="B227" s="59" t="s">
        <v>249</v>
      </c>
      <c r="C227" s="54" t="s">
        <v>13</v>
      </c>
      <c r="D227" s="55">
        <v>10</v>
      </c>
      <c r="E227" s="162">
        <v>1086172500</v>
      </c>
      <c r="F227" s="67"/>
      <c r="G227" s="95">
        <f>E227/D227</f>
        <v>108617250</v>
      </c>
    </row>
    <row r="228" spans="1:10" s="66" customFormat="1" ht="31.5" x14ac:dyDescent="0.25">
      <c r="A228" s="54">
        <f t="shared" si="6"/>
        <v>37</v>
      </c>
      <c r="B228" s="59" t="s">
        <v>250</v>
      </c>
      <c r="C228" s="54" t="s">
        <v>13</v>
      </c>
      <c r="D228" s="55">
        <v>2</v>
      </c>
      <c r="E228" s="162">
        <v>520258200</v>
      </c>
      <c r="F228" s="67"/>
      <c r="G228" s="95">
        <f>E228/D228</f>
        <v>260129100</v>
      </c>
    </row>
    <row r="229" spans="1:10" s="66" customFormat="1" ht="31.5" x14ac:dyDescent="0.25">
      <c r="A229" s="54">
        <f t="shared" si="6"/>
        <v>38</v>
      </c>
      <c r="B229" s="59" t="s">
        <v>251</v>
      </c>
      <c r="C229" s="54" t="s">
        <v>13</v>
      </c>
      <c r="D229" s="55">
        <v>6</v>
      </c>
      <c r="E229" s="162">
        <v>271700100</v>
      </c>
      <c r="F229" s="67"/>
      <c r="G229" s="95">
        <f>E229/D229</f>
        <v>45283350</v>
      </c>
    </row>
    <row r="230" spans="1:10" s="66" customFormat="1" ht="31.5" x14ac:dyDescent="0.25">
      <c r="A230" s="54">
        <f t="shared" si="6"/>
        <v>39</v>
      </c>
      <c r="B230" s="59" t="s">
        <v>252</v>
      </c>
      <c r="C230" s="54" t="s">
        <v>13</v>
      </c>
      <c r="D230" s="55">
        <v>2</v>
      </c>
      <c r="E230" s="162">
        <v>117856200</v>
      </c>
      <c r="F230" s="67"/>
      <c r="G230" s="95">
        <f>E230/D230</f>
        <v>58928100</v>
      </c>
    </row>
    <row r="231" spans="1:10" s="66" customFormat="1" ht="31.5" x14ac:dyDescent="0.25">
      <c r="A231" s="54">
        <f t="shared" si="6"/>
        <v>40</v>
      </c>
      <c r="B231" s="59" t="s">
        <v>253</v>
      </c>
      <c r="C231" s="54" t="s">
        <v>13</v>
      </c>
      <c r="D231" s="55">
        <v>1</v>
      </c>
      <c r="E231" s="162">
        <v>21424700</v>
      </c>
      <c r="F231" s="67"/>
      <c r="G231" s="95">
        <f>E231/D231</f>
        <v>21424700</v>
      </c>
    </row>
    <row r="232" spans="1:10" s="66" customFormat="1" ht="31.5" x14ac:dyDescent="0.25">
      <c r="A232" s="54">
        <f t="shared" si="6"/>
        <v>41</v>
      </c>
      <c r="B232" s="59" t="s">
        <v>254</v>
      </c>
      <c r="C232" s="54" t="s">
        <v>20</v>
      </c>
      <c r="D232" s="55">
        <v>12</v>
      </c>
      <c r="E232" s="162">
        <v>200667600</v>
      </c>
      <c r="F232" s="67"/>
      <c r="G232" s="95">
        <f>E232/D232</f>
        <v>16722300</v>
      </c>
    </row>
    <row r="233" spans="1:10" s="66" customFormat="1" ht="31.5" x14ac:dyDescent="0.25">
      <c r="A233" s="54">
        <f t="shared" si="6"/>
        <v>42</v>
      </c>
      <c r="B233" s="59" t="s">
        <v>255</v>
      </c>
      <c r="C233" s="54" t="s">
        <v>13</v>
      </c>
      <c r="D233" s="55">
        <v>26</v>
      </c>
      <c r="E233" s="162">
        <v>415758200</v>
      </c>
      <c r="F233" s="67"/>
      <c r="G233" s="95">
        <f>E233/D233</f>
        <v>15990700</v>
      </c>
    </row>
    <row r="234" spans="1:10" s="66" customFormat="1" ht="47.25" x14ac:dyDescent="0.25">
      <c r="A234" s="54">
        <f t="shared" si="6"/>
        <v>43</v>
      </c>
      <c r="B234" s="59" t="s">
        <v>256</v>
      </c>
      <c r="C234" s="54" t="s">
        <v>109</v>
      </c>
      <c r="D234" s="55">
        <v>1</v>
      </c>
      <c r="E234" s="162">
        <v>189092000</v>
      </c>
      <c r="F234" s="67"/>
      <c r="G234" s="95">
        <f>E234/D234</f>
        <v>189092000</v>
      </c>
    </row>
    <row r="235" spans="1:10" s="66" customFormat="1" ht="63" x14ac:dyDescent="0.25">
      <c r="A235" s="54">
        <f t="shared" si="6"/>
        <v>44</v>
      </c>
      <c r="B235" s="59" t="s">
        <v>257</v>
      </c>
      <c r="C235" s="54" t="s">
        <v>109</v>
      </c>
      <c r="D235" s="55">
        <v>1</v>
      </c>
      <c r="E235" s="162">
        <v>207294000</v>
      </c>
      <c r="F235" s="67"/>
      <c r="G235" s="95">
        <f>E235/D235</f>
        <v>207294000</v>
      </c>
    </row>
    <row r="236" spans="1:10" s="66" customFormat="1" ht="31.5" x14ac:dyDescent="0.25">
      <c r="A236" s="54">
        <f t="shared" si="6"/>
        <v>45</v>
      </c>
      <c r="B236" s="59" t="s">
        <v>258</v>
      </c>
      <c r="C236" s="54" t="s">
        <v>20</v>
      </c>
      <c r="D236" s="55">
        <v>1</v>
      </c>
      <c r="E236" s="162">
        <v>8200000</v>
      </c>
      <c r="F236" s="67"/>
      <c r="G236" s="95">
        <f>E236/D236</f>
        <v>8200000</v>
      </c>
    </row>
    <row r="237" spans="1:10" s="66" customFormat="1" ht="31.5" x14ac:dyDescent="0.25">
      <c r="A237" s="54">
        <f t="shared" si="6"/>
        <v>46</v>
      </c>
      <c r="B237" s="60" t="s">
        <v>259</v>
      </c>
      <c r="C237" s="62" t="s">
        <v>13</v>
      </c>
      <c r="D237" s="55">
        <v>1</v>
      </c>
      <c r="E237" s="162">
        <v>17260000</v>
      </c>
      <c r="F237" s="67"/>
      <c r="G237" s="97"/>
    </row>
    <row r="238" spans="1:10" s="58" customFormat="1" x14ac:dyDescent="0.25">
      <c r="A238" s="54">
        <f t="shared" si="6"/>
        <v>47</v>
      </c>
      <c r="B238" s="60" t="s">
        <v>260</v>
      </c>
      <c r="C238" s="61" t="s">
        <v>20</v>
      </c>
      <c r="D238" s="62">
        <v>2</v>
      </c>
      <c r="E238" s="162">
        <v>660000</v>
      </c>
      <c r="F238" s="67"/>
      <c r="G238" s="96">
        <v>2015</v>
      </c>
      <c r="H238" s="57"/>
      <c r="I238" s="57"/>
      <c r="J238" s="57"/>
    </row>
    <row r="239" spans="1:10" s="58" customFormat="1" ht="31.5" x14ac:dyDescent="0.25">
      <c r="A239" s="54">
        <f t="shared" si="6"/>
        <v>48</v>
      </c>
      <c r="B239" s="60" t="s">
        <v>261</v>
      </c>
      <c r="C239" s="61" t="s">
        <v>20</v>
      </c>
      <c r="D239" s="62">
        <v>2</v>
      </c>
      <c r="E239" s="162">
        <v>840000</v>
      </c>
      <c r="F239" s="67"/>
      <c r="G239" s="96">
        <v>2015</v>
      </c>
      <c r="H239" s="57"/>
      <c r="I239" s="57"/>
      <c r="J239" s="57"/>
    </row>
    <row r="240" spans="1:10" s="58" customFormat="1" ht="31.5" x14ac:dyDescent="0.25">
      <c r="A240" s="54">
        <f t="shared" si="6"/>
        <v>49</v>
      </c>
      <c r="B240" s="60" t="s">
        <v>262</v>
      </c>
      <c r="C240" s="61" t="s">
        <v>20</v>
      </c>
      <c r="D240" s="62">
        <v>9</v>
      </c>
      <c r="E240" s="162">
        <v>11880000</v>
      </c>
      <c r="F240" s="67"/>
      <c r="G240" s="96"/>
      <c r="H240" s="57"/>
      <c r="I240" s="57"/>
      <c r="J240" s="57"/>
    </row>
    <row r="241" spans="1:10" s="58" customFormat="1" ht="31.5" x14ac:dyDescent="0.25">
      <c r="A241" s="54">
        <f t="shared" si="6"/>
        <v>50</v>
      </c>
      <c r="B241" s="60" t="s">
        <v>263</v>
      </c>
      <c r="C241" s="61" t="s">
        <v>20</v>
      </c>
      <c r="D241" s="62">
        <v>9</v>
      </c>
      <c r="E241" s="162">
        <v>20790000</v>
      </c>
      <c r="F241" s="67"/>
      <c r="G241" s="96"/>
      <c r="H241" s="57"/>
      <c r="I241" s="57"/>
      <c r="J241" s="57"/>
    </row>
    <row r="242" spans="1:10" s="58" customFormat="1" ht="31.5" x14ac:dyDescent="0.25">
      <c r="A242" s="54">
        <f t="shared" si="6"/>
        <v>51</v>
      </c>
      <c r="B242" s="60" t="s">
        <v>264</v>
      </c>
      <c r="C242" s="61" t="s">
        <v>20</v>
      </c>
      <c r="D242" s="62">
        <v>5</v>
      </c>
      <c r="E242" s="162">
        <v>6380000</v>
      </c>
      <c r="F242" s="67"/>
      <c r="G242" s="96"/>
      <c r="H242" s="57"/>
      <c r="I242" s="57"/>
      <c r="J242" s="57"/>
    </row>
    <row r="243" spans="1:10" s="58" customFormat="1" ht="31.5" x14ac:dyDescent="0.25">
      <c r="A243" s="54">
        <f t="shared" si="6"/>
        <v>52</v>
      </c>
      <c r="B243" s="60" t="s">
        <v>265</v>
      </c>
      <c r="C243" s="61" t="s">
        <v>20</v>
      </c>
      <c r="D243" s="62">
        <v>5</v>
      </c>
      <c r="E243" s="162">
        <v>6105000</v>
      </c>
      <c r="F243" s="67"/>
      <c r="G243" s="96"/>
      <c r="H243" s="57"/>
      <c r="I243" s="57"/>
      <c r="J243" s="57"/>
    </row>
    <row r="244" spans="1:10" s="58" customFormat="1" ht="31.5" x14ac:dyDescent="0.25">
      <c r="A244" s="54">
        <f t="shared" si="6"/>
        <v>53</v>
      </c>
      <c r="B244" s="60" t="s">
        <v>266</v>
      </c>
      <c r="C244" s="61" t="s">
        <v>20</v>
      </c>
      <c r="D244" s="62">
        <v>3</v>
      </c>
      <c r="E244" s="162">
        <v>6765000</v>
      </c>
      <c r="F244" s="67"/>
      <c r="G244" s="96"/>
      <c r="H244" s="57"/>
      <c r="I244" s="57"/>
      <c r="J244" s="57"/>
    </row>
    <row r="245" spans="1:10" s="58" customFormat="1" x14ac:dyDescent="0.25">
      <c r="A245" s="54">
        <f t="shared" si="6"/>
        <v>54</v>
      </c>
      <c r="B245" s="60" t="s">
        <v>267</v>
      </c>
      <c r="C245" s="61" t="s">
        <v>20</v>
      </c>
      <c r="D245" s="61">
        <v>1</v>
      </c>
      <c r="E245" s="162">
        <v>2350000</v>
      </c>
      <c r="F245" s="67"/>
      <c r="G245" s="96">
        <v>2015</v>
      </c>
      <c r="H245" s="57"/>
      <c r="I245" s="57"/>
      <c r="J245" s="57"/>
    </row>
    <row r="246" spans="1:10" s="58" customFormat="1" x14ac:dyDescent="0.25">
      <c r="A246" s="54">
        <f t="shared" si="6"/>
        <v>55</v>
      </c>
      <c r="B246" s="60" t="s">
        <v>268</v>
      </c>
      <c r="C246" s="61" t="s">
        <v>20</v>
      </c>
      <c r="D246" s="61">
        <v>1</v>
      </c>
      <c r="E246" s="162">
        <v>1400000</v>
      </c>
      <c r="F246" s="67"/>
      <c r="G246" s="96">
        <v>2015</v>
      </c>
      <c r="H246" s="57"/>
      <c r="I246" s="57"/>
      <c r="J246" s="57"/>
    </row>
    <row r="247" spans="1:10" s="66" customFormat="1" ht="31.5" x14ac:dyDescent="0.25">
      <c r="A247" s="54"/>
      <c r="B247" s="64" t="s">
        <v>29</v>
      </c>
      <c r="C247" s="62"/>
      <c r="D247" s="55"/>
      <c r="E247" s="161">
        <f>+SUM(E248:E252)</f>
        <v>119950000</v>
      </c>
      <c r="F247" s="67"/>
      <c r="G247" s="97"/>
    </row>
    <row r="248" spans="1:10" s="66" customFormat="1" ht="31.5" x14ac:dyDescent="0.25">
      <c r="A248" s="54">
        <f>+A246+1</f>
        <v>56</v>
      </c>
      <c r="B248" s="59" t="s">
        <v>269</v>
      </c>
      <c r="C248" s="54" t="s">
        <v>20</v>
      </c>
      <c r="D248" s="55">
        <v>1</v>
      </c>
      <c r="E248" s="162">
        <v>95000000</v>
      </c>
      <c r="F248" s="56"/>
      <c r="G248" s="95">
        <f>E248/D248</f>
        <v>95000000</v>
      </c>
    </row>
    <row r="249" spans="1:10" s="58" customFormat="1" x14ac:dyDescent="0.25">
      <c r="A249" s="52">
        <f>+A248+1</f>
        <v>57</v>
      </c>
      <c r="B249" s="60" t="s">
        <v>270</v>
      </c>
      <c r="C249" s="61" t="s">
        <v>20</v>
      </c>
      <c r="D249" s="62">
        <v>4</v>
      </c>
      <c r="E249" s="162">
        <v>8000000</v>
      </c>
      <c r="F249" s="56"/>
      <c r="G249" s="96">
        <v>2015</v>
      </c>
      <c r="H249" s="57"/>
      <c r="I249" s="57"/>
      <c r="J249" s="57"/>
    </row>
    <row r="250" spans="1:10" s="58" customFormat="1" x14ac:dyDescent="0.25">
      <c r="A250" s="52">
        <f t="shared" ref="A250:A252" si="7">+A249+1</f>
        <v>58</v>
      </c>
      <c r="B250" s="60" t="s">
        <v>271</v>
      </c>
      <c r="C250" s="61" t="s">
        <v>20</v>
      </c>
      <c r="D250" s="62">
        <v>4</v>
      </c>
      <c r="E250" s="162">
        <v>8400000</v>
      </c>
      <c r="F250" s="56"/>
      <c r="G250" s="96">
        <v>2015</v>
      </c>
      <c r="H250" s="57"/>
      <c r="I250" s="57"/>
      <c r="J250" s="57"/>
    </row>
    <row r="251" spans="1:10" s="58" customFormat="1" x14ac:dyDescent="0.25">
      <c r="A251" s="52">
        <f t="shared" si="7"/>
        <v>59</v>
      </c>
      <c r="B251" s="60" t="s">
        <v>272</v>
      </c>
      <c r="C251" s="61" t="s">
        <v>20</v>
      </c>
      <c r="D251" s="61">
        <v>1</v>
      </c>
      <c r="E251" s="162">
        <v>2350000</v>
      </c>
      <c r="F251" s="56"/>
      <c r="G251" s="96">
        <v>2015</v>
      </c>
      <c r="H251" s="57"/>
      <c r="I251" s="57"/>
      <c r="J251" s="57"/>
    </row>
    <row r="252" spans="1:10" s="58" customFormat="1" x14ac:dyDescent="0.25">
      <c r="A252" s="52">
        <f t="shared" si="7"/>
        <v>60</v>
      </c>
      <c r="B252" s="60" t="s">
        <v>273</v>
      </c>
      <c r="C252" s="61" t="s">
        <v>20</v>
      </c>
      <c r="D252" s="61">
        <v>1</v>
      </c>
      <c r="E252" s="162">
        <v>6200000</v>
      </c>
      <c r="F252" s="67"/>
      <c r="G252" s="96"/>
      <c r="H252" s="57"/>
      <c r="I252" s="57"/>
      <c r="J252" s="57"/>
    </row>
    <row r="253" spans="1:10" s="58" customFormat="1" x14ac:dyDescent="0.25">
      <c r="A253" s="52"/>
      <c r="B253" s="64" t="s">
        <v>142</v>
      </c>
      <c r="C253" s="61"/>
      <c r="D253" s="61"/>
      <c r="E253" s="161">
        <f>+E254</f>
        <v>4300000</v>
      </c>
      <c r="F253" s="67"/>
      <c r="G253" s="96"/>
      <c r="H253" s="57"/>
      <c r="I253" s="57"/>
      <c r="J253" s="57"/>
    </row>
    <row r="254" spans="1:10" s="58" customFormat="1" ht="31.5" x14ac:dyDescent="0.25">
      <c r="A254" s="52">
        <f>+A252+1</f>
        <v>61</v>
      </c>
      <c r="B254" s="60" t="s">
        <v>274</v>
      </c>
      <c r="C254" s="61" t="s">
        <v>20</v>
      </c>
      <c r="D254" s="62">
        <v>1</v>
      </c>
      <c r="E254" s="162">
        <v>4300000</v>
      </c>
      <c r="F254" s="67"/>
      <c r="G254" s="96"/>
      <c r="H254" s="57"/>
      <c r="I254" s="57"/>
      <c r="J254" s="57"/>
    </row>
    <row r="255" spans="1:10" s="58" customFormat="1" x14ac:dyDescent="0.25">
      <c r="A255" s="52"/>
      <c r="B255" s="64" t="s">
        <v>275</v>
      </c>
      <c r="C255" s="61"/>
      <c r="D255" s="62"/>
      <c r="E255" s="161">
        <f>+E256</f>
        <v>6200000</v>
      </c>
      <c r="F255" s="67"/>
      <c r="G255" s="96"/>
      <c r="H255" s="57"/>
      <c r="I255" s="57"/>
      <c r="J255" s="57"/>
    </row>
    <row r="256" spans="1:10" s="58" customFormat="1" x14ac:dyDescent="0.25">
      <c r="A256" s="52">
        <f>+A254+1</f>
        <v>62</v>
      </c>
      <c r="B256" s="60" t="s">
        <v>273</v>
      </c>
      <c r="C256" s="61" t="s">
        <v>20</v>
      </c>
      <c r="D256" s="61">
        <v>1</v>
      </c>
      <c r="E256" s="162">
        <v>6200000</v>
      </c>
      <c r="F256" s="63"/>
      <c r="G256" s="96"/>
      <c r="H256" s="57"/>
      <c r="I256" s="57"/>
      <c r="J256" s="57"/>
    </row>
    <row r="257" spans="1:16" s="58" customFormat="1" ht="31.5" x14ac:dyDescent="0.25">
      <c r="A257" s="52"/>
      <c r="B257" s="64" t="s">
        <v>276</v>
      </c>
      <c r="C257" s="61"/>
      <c r="D257" s="61"/>
      <c r="E257" s="161">
        <f>+SUM(E258:E266)</f>
        <v>65840000</v>
      </c>
      <c r="F257" s="63"/>
      <c r="G257" s="96"/>
      <c r="H257" s="57"/>
      <c r="I257" s="57"/>
      <c r="J257" s="57"/>
    </row>
    <row r="258" spans="1:16" s="58" customFormat="1" x14ac:dyDescent="0.25">
      <c r="A258" s="52">
        <f>+A256+1</f>
        <v>63</v>
      </c>
      <c r="B258" s="60" t="s">
        <v>277</v>
      </c>
      <c r="C258" s="61" t="s">
        <v>20</v>
      </c>
      <c r="D258" s="62">
        <v>10</v>
      </c>
      <c r="E258" s="162">
        <v>13000000</v>
      </c>
      <c r="F258" s="67"/>
      <c r="G258" s="96"/>
      <c r="H258" s="57"/>
      <c r="I258" s="57"/>
      <c r="J258" s="57"/>
    </row>
    <row r="259" spans="1:16" s="58" customFormat="1" x14ac:dyDescent="0.25">
      <c r="A259" s="52">
        <f>+A258+1</f>
        <v>64</v>
      </c>
      <c r="B259" s="60" t="s">
        <v>278</v>
      </c>
      <c r="C259" s="61" t="s">
        <v>20</v>
      </c>
      <c r="D259" s="62">
        <v>10</v>
      </c>
      <c r="E259" s="162">
        <v>16000000</v>
      </c>
      <c r="F259" s="67"/>
      <c r="G259" s="96"/>
      <c r="H259" s="57"/>
      <c r="I259" s="57"/>
      <c r="J259" s="57"/>
    </row>
    <row r="260" spans="1:16" s="58" customFormat="1" x14ac:dyDescent="0.25">
      <c r="A260" s="52">
        <f t="shared" ref="A260:A266" si="8">+A259+1</f>
        <v>65</v>
      </c>
      <c r="B260" s="60" t="s">
        <v>279</v>
      </c>
      <c r="C260" s="61" t="s">
        <v>20</v>
      </c>
      <c r="D260" s="62">
        <v>14</v>
      </c>
      <c r="E260" s="162">
        <v>1890000</v>
      </c>
      <c r="F260" s="67"/>
      <c r="G260" s="96"/>
      <c r="H260" s="57"/>
      <c r="I260" s="57"/>
      <c r="J260" s="57"/>
    </row>
    <row r="261" spans="1:16" s="58" customFormat="1" x14ac:dyDescent="0.25">
      <c r="A261" s="52">
        <f t="shared" si="8"/>
        <v>66</v>
      </c>
      <c r="B261" s="60" t="s">
        <v>280</v>
      </c>
      <c r="C261" s="61" t="s">
        <v>20</v>
      </c>
      <c r="D261" s="62">
        <v>10</v>
      </c>
      <c r="E261" s="162">
        <v>1250000</v>
      </c>
      <c r="F261" s="67"/>
      <c r="G261" s="96"/>
      <c r="H261" s="57"/>
      <c r="I261" s="57"/>
      <c r="J261" s="57"/>
    </row>
    <row r="262" spans="1:16" s="58" customFormat="1" x14ac:dyDescent="0.25">
      <c r="A262" s="52">
        <f t="shared" si="8"/>
        <v>67</v>
      </c>
      <c r="B262" s="60" t="s">
        <v>281</v>
      </c>
      <c r="C262" s="61" t="s">
        <v>20</v>
      </c>
      <c r="D262" s="62">
        <v>10</v>
      </c>
      <c r="E262" s="162">
        <v>1250000</v>
      </c>
      <c r="F262" s="67"/>
      <c r="G262" s="96"/>
      <c r="H262" s="57"/>
      <c r="I262" s="57"/>
      <c r="J262" s="57"/>
    </row>
    <row r="263" spans="1:16" s="58" customFormat="1" x14ac:dyDescent="0.25">
      <c r="A263" s="52">
        <f t="shared" si="8"/>
        <v>68</v>
      </c>
      <c r="B263" s="60" t="s">
        <v>282</v>
      </c>
      <c r="C263" s="61" t="s">
        <v>20</v>
      </c>
      <c r="D263" s="62">
        <v>10</v>
      </c>
      <c r="E263" s="162">
        <v>1250000</v>
      </c>
      <c r="F263" s="67"/>
      <c r="G263" s="96"/>
      <c r="H263" s="57"/>
      <c r="I263" s="57"/>
      <c r="J263" s="57"/>
    </row>
    <row r="264" spans="1:16" s="98" customFormat="1" x14ac:dyDescent="0.25">
      <c r="A264" s="52">
        <f t="shared" si="8"/>
        <v>69</v>
      </c>
      <c r="B264" s="60" t="s">
        <v>283</v>
      </c>
      <c r="C264" s="61" t="s">
        <v>13</v>
      </c>
      <c r="D264" s="62">
        <v>4</v>
      </c>
      <c r="E264" s="162">
        <v>5800000</v>
      </c>
      <c r="F264" s="67"/>
      <c r="G264" s="96"/>
      <c r="H264" s="57"/>
      <c r="I264" s="57"/>
      <c r="J264" s="57"/>
      <c r="K264" s="58"/>
      <c r="L264" s="58"/>
      <c r="M264" s="58"/>
      <c r="N264" s="58"/>
      <c r="O264" s="58"/>
      <c r="P264" s="58"/>
    </row>
    <row r="265" spans="1:16" s="58" customFormat="1" x14ac:dyDescent="0.25">
      <c r="A265" s="52">
        <f t="shared" si="8"/>
        <v>70</v>
      </c>
      <c r="B265" s="60" t="s">
        <v>284</v>
      </c>
      <c r="C265" s="61" t="s">
        <v>13</v>
      </c>
      <c r="D265" s="62">
        <v>7</v>
      </c>
      <c r="E265" s="162">
        <v>10500000</v>
      </c>
      <c r="F265" s="67"/>
      <c r="G265" s="96"/>
      <c r="H265" s="57"/>
      <c r="I265" s="57"/>
      <c r="J265" s="57"/>
    </row>
    <row r="266" spans="1:16" s="58" customFormat="1" x14ac:dyDescent="0.25">
      <c r="A266" s="52">
        <f t="shared" si="8"/>
        <v>71</v>
      </c>
      <c r="B266" s="60" t="s">
        <v>285</v>
      </c>
      <c r="C266" s="61" t="s">
        <v>20</v>
      </c>
      <c r="D266" s="62">
        <v>5</v>
      </c>
      <c r="E266" s="162">
        <v>14900000</v>
      </c>
      <c r="F266" s="67"/>
      <c r="G266" s="96"/>
      <c r="H266" s="57"/>
      <c r="I266" s="57"/>
      <c r="J266" s="57"/>
    </row>
    <row r="267" spans="1:16" s="58" customFormat="1" ht="31.5" x14ac:dyDescent="0.25">
      <c r="A267" s="52"/>
      <c r="B267" s="64" t="s">
        <v>338</v>
      </c>
      <c r="C267" s="61"/>
      <c r="D267" s="61"/>
      <c r="E267" s="161">
        <f>+E268</f>
        <v>1500000</v>
      </c>
      <c r="F267" s="67"/>
      <c r="G267" s="96"/>
      <c r="H267" s="57"/>
      <c r="I267" s="57"/>
      <c r="J267" s="57"/>
    </row>
    <row r="268" spans="1:16" s="58" customFormat="1" x14ac:dyDescent="0.25">
      <c r="A268" s="52">
        <f>+A266+1</f>
        <v>72</v>
      </c>
      <c r="B268" s="60" t="s">
        <v>268</v>
      </c>
      <c r="C268" s="61" t="s">
        <v>20</v>
      </c>
      <c r="D268" s="61">
        <v>1</v>
      </c>
      <c r="E268" s="162">
        <v>1500000</v>
      </c>
      <c r="F268" s="67"/>
      <c r="G268" s="96">
        <v>2015</v>
      </c>
      <c r="H268" s="57"/>
      <c r="I268" s="57"/>
      <c r="J268" s="57"/>
    </row>
    <row r="269" spans="1:16" s="58" customFormat="1" x14ac:dyDescent="0.25">
      <c r="A269" s="52"/>
      <c r="B269" s="64" t="s">
        <v>337</v>
      </c>
      <c r="C269" s="61"/>
      <c r="D269" s="62"/>
      <c r="E269" s="161">
        <f>+E270</f>
        <v>6200000</v>
      </c>
      <c r="F269" s="67"/>
      <c r="G269" s="96"/>
      <c r="H269" s="57"/>
      <c r="I269" s="57"/>
      <c r="J269" s="57"/>
    </row>
    <row r="270" spans="1:16" s="58" customFormat="1" x14ac:dyDescent="0.25">
      <c r="A270" s="52">
        <f>+A268+1</f>
        <v>73</v>
      </c>
      <c r="B270" s="60" t="s">
        <v>273</v>
      </c>
      <c r="C270" s="61" t="s">
        <v>20</v>
      </c>
      <c r="D270" s="61">
        <v>1</v>
      </c>
      <c r="E270" s="162">
        <v>6200000</v>
      </c>
      <c r="F270" s="67"/>
      <c r="G270" s="96"/>
      <c r="H270" s="57"/>
      <c r="I270" s="57"/>
      <c r="J270" s="57"/>
    </row>
    <row r="271" spans="1:16" s="66" customFormat="1" ht="31.5" x14ac:dyDescent="0.25">
      <c r="A271" s="54"/>
      <c r="B271" s="53" t="s">
        <v>184</v>
      </c>
      <c r="C271" s="54"/>
      <c r="D271" s="55"/>
      <c r="E271" s="161">
        <f>+E272</f>
        <v>13398000</v>
      </c>
      <c r="F271" s="56"/>
      <c r="G271" s="95"/>
    </row>
    <row r="272" spans="1:16" s="66" customFormat="1" ht="31.5" x14ac:dyDescent="0.25">
      <c r="A272" s="54">
        <f>+A270+1</f>
        <v>74</v>
      </c>
      <c r="B272" s="59" t="s">
        <v>215</v>
      </c>
      <c r="C272" s="54" t="s">
        <v>13</v>
      </c>
      <c r="D272" s="55">
        <v>1</v>
      </c>
      <c r="E272" s="162">
        <v>13398000</v>
      </c>
      <c r="F272" s="56"/>
      <c r="G272" s="95">
        <f>E272/D272</f>
        <v>13398000</v>
      </c>
    </row>
    <row r="273" spans="1:254" s="58" customFormat="1" ht="31.5" x14ac:dyDescent="0.25">
      <c r="A273" s="54"/>
      <c r="B273" s="53" t="s">
        <v>286</v>
      </c>
      <c r="C273" s="54"/>
      <c r="D273" s="55"/>
      <c r="E273" s="161">
        <f>+SUM(E274:E280)</f>
        <v>38858000</v>
      </c>
      <c r="F273" s="56"/>
      <c r="G273" s="95"/>
      <c r="H273" s="66"/>
      <c r="I273" s="66"/>
      <c r="J273" s="66"/>
      <c r="K273" s="66"/>
      <c r="L273" s="66"/>
      <c r="M273" s="66"/>
      <c r="N273" s="66"/>
      <c r="O273" s="66"/>
      <c r="P273" s="66"/>
      <c r="Q273" s="66"/>
      <c r="R273" s="66"/>
      <c r="S273" s="66"/>
      <c r="T273" s="66"/>
      <c r="U273" s="66"/>
      <c r="V273" s="66"/>
      <c r="W273" s="66"/>
      <c r="X273" s="66"/>
      <c r="Y273" s="66"/>
      <c r="Z273" s="66"/>
      <c r="AA273" s="66"/>
      <c r="AB273" s="66"/>
      <c r="AC273" s="66"/>
      <c r="AD273" s="66"/>
      <c r="AE273" s="66"/>
      <c r="AF273" s="66"/>
      <c r="AG273" s="66"/>
      <c r="AH273" s="66"/>
      <c r="AI273" s="66"/>
      <c r="AJ273" s="66"/>
      <c r="AK273" s="66"/>
      <c r="AL273" s="66"/>
      <c r="AM273" s="66"/>
      <c r="AN273" s="66"/>
      <c r="AO273" s="66"/>
      <c r="AP273" s="66"/>
      <c r="AQ273" s="66"/>
      <c r="AR273" s="66"/>
      <c r="AS273" s="66"/>
      <c r="AT273" s="66"/>
      <c r="AU273" s="66"/>
      <c r="AV273" s="66"/>
      <c r="AW273" s="66"/>
      <c r="AX273" s="66"/>
      <c r="AY273" s="66"/>
      <c r="AZ273" s="66"/>
      <c r="BA273" s="66"/>
      <c r="BB273" s="66"/>
      <c r="BC273" s="66"/>
      <c r="BD273" s="66"/>
      <c r="BE273" s="66"/>
      <c r="BF273" s="66"/>
      <c r="BG273" s="66"/>
      <c r="BH273" s="66"/>
      <c r="BI273" s="66"/>
      <c r="BJ273" s="66"/>
      <c r="BK273" s="66"/>
      <c r="BL273" s="66"/>
      <c r="BM273" s="66"/>
      <c r="BN273" s="66"/>
      <c r="BO273" s="66"/>
      <c r="BP273" s="66"/>
      <c r="BQ273" s="66"/>
      <c r="BR273" s="66"/>
      <c r="BS273" s="66"/>
      <c r="BT273" s="66"/>
      <c r="BU273" s="66"/>
      <c r="BV273" s="66"/>
      <c r="BW273" s="66"/>
      <c r="BX273" s="66"/>
      <c r="BY273" s="66"/>
      <c r="BZ273" s="66"/>
      <c r="CA273" s="66"/>
      <c r="CB273" s="66"/>
      <c r="CC273" s="66"/>
      <c r="CD273" s="66"/>
      <c r="CE273" s="66"/>
      <c r="CF273" s="66"/>
      <c r="CG273" s="66"/>
      <c r="CH273" s="66"/>
      <c r="CI273" s="66"/>
      <c r="CJ273" s="66"/>
      <c r="CK273" s="66"/>
      <c r="CL273" s="66"/>
      <c r="CM273" s="66"/>
      <c r="CN273" s="66"/>
      <c r="CO273" s="66"/>
      <c r="CP273" s="66"/>
      <c r="CQ273" s="66"/>
      <c r="CR273" s="66"/>
      <c r="CS273" s="66"/>
      <c r="CT273" s="66"/>
      <c r="CU273" s="66"/>
      <c r="CV273" s="66"/>
      <c r="CW273" s="66"/>
      <c r="CX273" s="66"/>
      <c r="CY273" s="66"/>
      <c r="CZ273" s="66"/>
      <c r="DA273" s="66"/>
      <c r="DB273" s="66"/>
      <c r="DC273" s="66"/>
      <c r="DD273" s="66"/>
      <c r="DE273" s="66"/>
      <c r="DF273" s="66"/>
      <c r="DG273" s="66"/>
      <c r="DH273" s="66"/>
      <c r="DI273" s="66"/>
      <c r="DJ273" s="66"/>
      <c r="DK273" s="66"/>
      <c r="DL273" s="66"/>
      <c r="DM273" s="66"/>
      <c r="DN273" s="66"/>
      <c r="DO273" s="66"/>
      <c r="DP273" s="66"/>
      <c r="DQ273" s="66"/>
      <c r="DR273" s="66"/>
      <c r="DS273" s="66"/>
      <c r="DT273" s="66"/>
      <c r="DU273" s="66"/>
      <c r="DV273" s="66"/>
      <c r="DW273" s="66"/>
      <c r="DX273" s="66"/>
      <c r="DY273" s="66"/>
      <c r="DZ273" s="66"/>
      <c r="EA273" s="66"/>
      <c r="EB273" s="66"/>
      <c r="EC273" s="66"/>
      <c r="ED273" s="66"/>
      <c r="EE273" s="66"/>
      <c r="EF273" s="66"/>
      <c r="EG273" s="66"/>
      <c r="EH273" s="66"/>
      <c r="EI273" s="66"/>
      <c r="EJ273" s="66"/>
      <c r="EK273" s="66"/>
      <c r="EL273" s="66"/>
      <c r="EM273" s="66"/>
      <c r="EN273" s="66"/>
      <c r="EO273" s="66"/>
      <c r="EP273" s="66"/>
      <c r="EQ273" s="66"/>
      <c r="ER273" s="66"/>
      <c r="ES273" s="66"/>
      <c r="ET273" s="66"/>
      <c r="EU273" s="66"/>
      <c r="EV273" s="66"/>
      <c r="EW273" s="66"/>
      <c r="EX273" s="66"/>
      <c r="EY273" s="66"/>
      <c r="EZ273" s="66"/>
      <c r="FA273" s="66"/>
      <c r="FB273" s="66"/>
      <c r="FC273" s="66"/>
      <c r="FD273" s="66"/>
      <c r="FE273" s="66"/>
      <c r="FF273" s="66"/>
      <c r="FG273" s="66"/>
      <c r="FH273" s="66"/>
      <c r="FI273" s="66"/>
      <c r="FJ273" s="66"/>
      <c r="FK273" s="66"/>
      <c r="FL273" s="66"/>
      <c r="FM273" s="66"/>
      <c r="FN273" s="66"/>
      <c r="FO273" s="66"/>
      <c r="FP273" s="66"/>
      <c r="FQ273" s="66"/>
      <c r="FR273" s="66"/>
      <c r="FS273" s="66"/>
      <c r="FT273" s="66"/>
      <c r="FU273" s="66"/>
      <c r="FV273" s="66"/>
      <c r="FW273" s="66"/>
      <c r="FX273" s="66"/>
      <c r="FY273" s="66"/>
      <c r="FZ273" s="66"/>
      <c r="GA273" s="66"/>
      <c r="GB273" s="66"/>
      <c r="GC273" s="66"/>
      <c r="GD273" s="66"/>
      <c r="GE273" s="66"/>
      <c r="GF273" s="66"/>
      <c r="GG273" s="66"/>
      <c r="GH273" s="66"/>
      <c r="GI273" s="66"/>
      <c r="GJ273" s="66"/>
      <c r="GK273" s="66"/>
      <c r="GL273" s="66"/>
      <c r="GM273" s="66"/>
      <c r="GN273" s="66"/>
      <c r="GO273" s="66"/>
      <c r="GP273" s="66"/>
      <c r="GQ273" s="66"/>
      <c r="GR273" s="66"/>
      <c r="GS273" s="66"/>
      <c r="GT273" s="66"/>
      <c r="GU273" s="66"/>
      <c r="GV273" s="66"/>
      <c r="GW273" s="66"/>
      <c r="GX273" s="66"/>
      <c r="GY273" s="66"/>
      <c r="GZ273" s="66"/>
      <c r="HA273" s="66"/>
      <c r="HB273" s="66"/>
      <c r="HC273" s="66"/>
      <c r="HD273" s="66"/>
      <c r="HE273" s="66"/>
      <c r="HF273" s="66"/>
      <c r="HG273" s="66"/>
      <c r="HH273" s="66"/>
      <c r="HI273" s="66"/>
      <c r="HJ273" s="66"/>
      <c r="HK273" s="66"/>
      <c r="HL273" s="66"/>
      <c r="HM273" s="66"/>
      <c r="HN273" s="66"/>
      <c r="HO273" s="66"/>
      <c r="HP273" s="66"/>
      <c r="HQ273" s="66"/>
      <c r="HR273" s="66"/>
      <c r="HS273" s="66"/>
      <c r="HT273" s="66"/>
      <c r="HU273" s="66"/>
      <c r="HV273" s="66"/>
      <c r="HW273" s="66"/>
      <c r="HX273" s="66"/>
      <c r="HY273" s="66"/>
      <c r="HZ273" s="66"/>
      <c r="IA273" s="66"/>
      <c r="IB273" s="66"/>
      <c r="IC273" s="66"/>
      <c r="ID273" s="66"/>
      <c r="IE273" s="66"/>
      <c r="IF273" s="66"/>
      <c r="IG273" s="66"/>
      <c r="IH273" s="66"/>
      <c r="II273" s="66"/>
      <c r="IJ273" s="66"/>
      <c r="IK273" s="66"/>
      <c r="IL273" s="66"/>
      <c r="IM273" s="66"/>
      <c r="IN273" s="66"/>
      <c r="IO273" s="66"/>
      <c r="IP273" s="66"/>
      <c r="IQ273" s="66"/>
      <c r="IR273" s="66"/>
      <c r="IS273" s="66"/>
      <c r="IT273" s="66"/>
    </row>
    <row r="274" spans="1:254" s="58" customFormat="1" ht="31.5" x14ac:dyDescent="0.25">
      <c r="A274" s="54">
        <f>+A272+1</f>
        <v>75</v>
      </c>
      <c r="B274" s="59" t="s">
        <v>215</v>
      </c>
      <c r="C274" s="54" t="s">
        <v>13</v>
      </c>
      <c r="D274" s="55">
        <v>1</v>
      </c>
      <c r="E274" s="162">
        <v>13398000</v>
      </c>
      <c r="F274" s="56"/>
      <c r="G274" s="95">
        <f>E274/D274</f>
        <v>13398000</v>
      </c>
      <c r="H274" s="66"/>
      <c r="I274" s="66"/>
      <c r="J274" s="66"/>
      <c r="K274" s="66"/>
      <c r="L274" s="66"/>
      <c r="M274" s="66"/>
      <c r="N274" s="66"/>
      <c r="O274" s="66"/>
      <c r="P274" s="66"/>
      <c r="Q274" s="66"/>
      <c r="R274" s="66"/>
      <c r="S274" s="66"/>
      <c r="T274" s="66"/>
      <c r="U274" s="66"/>
      <c r="V274" s="66"/>
      <c r="W274" s="66"/>
      <c r="X274" s="66"/>
      <c r="Y274" s="66"/>
      <c r="Z274" s="66"/>
      <c r="AA274" s="66"/>
      <c r="AB274" s="66"/>
      <c r="AC274" s="66"/>
      <c r="AD274" s="66"/>
      <c r="AE274" s="66"/>
      <c r="AF274" s="66"/>
      <c r="AG274" s="66"/>
      <c r="AH274" s="66"/>
      <c r="AI274" s="66"/>
      <c r="AJ274" s="66"/>
      <c r="AK274" s="66"/>
      <c r="AL274" s="66"/>
      <c r="AM274" s="66"/>
      <c r="AN274" s="66"/>
      <c r="AO274" s="66"/>
      <c r="AP274" s="66"/>
      <c r="AQ274" s="66"/>
      <c r="AR274" s="66"/>
      <c r="AS274" s="66"/>
      <c r="AT274" s="66"/>
      <c r="AU274" s="66"/>
      <c r="AV274" s="66"/>
      <c r="AW274" s="66"/>
      <c r="AX274" s="66"/>
      <c r="AY274" s="66"/>
      <c r="AZ274" s="66"/>
      <c r="BA274" s="66"/>
      <c r="BB274" s="66"/>
      <c r="BC274" s="66"/>
      <c r="BD274" s="66"/>
      <c r="BE274" s="66"/>
      <c r="BF274" s="66"/>
      <c r="BG274" s="66"/>
      <c r="BH274" s="66"/>
      <c r="BI274" s="66"/>
      <c r="BJ274" s="66"/>
      <c r="BK274" s="66"/>
      <c r="BL274" s="66"/>
      <c r="BM274" s="66"/>
      <c r="BN274" s="66"/>
      <c r="BO274" s="66"/>
      <c r="BP274" s="66"/>
      <c r="BQ274" s="66"/>
      <c r="BR274" s="66"/>
      <c r="BS274" s="66"/>
      <c r="BT274" s="66"/>
      <c r="BU274" s="66"/>
      <c r="BV274" s="66"/>
      <c r="BW274" s="66"/>
      <c r="BX274" s="66"/>
      <c r="BY274" s="66"/>
      <c r="BZ274" s="66"/>
      <c r="CA274" s="66"/>
      <c r="CB274" s="66"/>
      <c r="CC274" s="66"/>
      <c r="CD274" s="66"/>
      <c r="CE274" s="66"/>
      <c r="CF274" s="66"/>
      <c r="CG274" s="66"/>
      <c r="CH274" s="66"/>
      <c r="CI274" s="66"/>
      <c r="CJ274" s="66"/>
      <c r="CK274" s="66"/>
      <c r="CL274" s="66"/>
      <c r="CM274" s="66"/>
      <c r="CN274" s="66"/>
      <c r="CO274" s="66"/>
      <c r="CP274" s="66"/>
      <c r="CQ274" s="66"/>
      <c r="CR274" s="66"/>
      <c r="CS274" s="66"/>
      <c r="CT274" s="66"/>
      <c r="CU274" s="66"/>
      <c r="CV274" s="66"/>
      <c r="CW274" s="66"/>
      <c r="CX274" s="66"/>
      <c r="CY274" s="66"/>
      <c r="CZ274" s="66"/>
      <c r="DA274" s="66"/>
      <c r="DB274" s="66"/>
      <c r="DC274" s="66"/>
      <c r="DD274" s="66"/>
      <c r="DE274" s="66"/>
      <c r="DF274" s="66"/>
      <c r="DG274" s="66"/>
      <c r="DH274" s="66"/>
      <c r="DI274" s="66"/>
      <c r="DJ274" s="66"/>
      <c r="DK274" s="66"/>
      <c r="DL274" s="66"/>
      <c r="DM274" s="66"/>
      <c r="DN274" s="66"/>
      <c r="DO274" s="66"/>
      <c r="DP274" s="66"/>
      <c r="DQ274" s="66"/>
      <c r="DR274" s="66"/>
      <c r="DS274" s="66"/>
      <c r="DT274" s="66"/>
      <c r="DU274" s="66"/>
      <c r="DV274" s="66"/>
      <c r="DW274" s="66"/>
      <c r="DX274" s="66"/>
      <c r="DY274" s="66"/>
      <c r="DZ274" s="66"/>
      <c r="EA274" s="66"/>
      <c r="EB274" s="66"/>
      <c r="EC274" s="66"/>
      <c r="ED274" s="66"/>
      <c r="EE274" s="66"/>
      <c r="EF274" s="66"/>
      <c r="EG274" s="66"/>
      <c r="EH274" s="66"/>
      <c r="EI274" s="66"/>
      <c r="EJ274" s="66"/>
      <c r="EK274" s="66"/>
      <c r="EL274" s="66"/>
      <c r="EM274" s="66"/>
      <c r="EN274" s="66"/>
      <c r="EO274" s="66"/>
      <c r="EP274" s="66"/>
      <c r="EQ274" s="66"/>
      <c r="ER274" s="66"/>
      <c r="ES274" s="66"/>
      <c r="ET274" s="66"/>
      <c r="EU274" s="66"/>
      <c r="EV274" s="66"/>
      <c r="EW274" s="66"/>
      <c r="EX274" s="66"/>
      <c r="EY274" s="66"/>
      <c r="EZ274" s="66"/>
      <c r="FA274" s="66"/>
      <c r="FB274" s="66"/>
      <c r="FC274" s="66"/>
      <c r="FD274" s="66"/>
      <c r="FE274" s="66"/>
      <c r="FF274" s="66"/>
      <c r="FG274" s="66"/>
      <c r="FH274" s="66"/>
      <c r="FI274" s="66"/>
      <c r="FJ274" s="66"/>
      <c r="FK274" s="66"/>
      <c r="FL274" s="66"/>
      <c r="FM274" s="66"/>
      <c r="FN274" s="66"/>
      <c r="FO274" s="66"/>
      <c r="FP274" s="66"/>
      <c r="FQ274" s="66"/>
      <c r="FR274" s="66"/>
      <c r="FS274" s="66"/>
      <c r="FT274" s="66"/>
      <c r="FU274" s="66"/>
      <c r="FV274" s="66"/>
      <c r="FW274" s="66"/>
      <c r="FX274" s="66"/>
      <c r="FY274" s="66"/>
      <c r="FZ274" s="66"/>
      <c r="GA274" s="66"/>
      <c r="GB274" s="66"/>
      <c r="GC274" s="66"/>
      <c r="GD274" s="66"/>
      <c r="GE274" s="66"/>
      <c r="GF274" s="66"/>
      <c r="GG274" s="66"/>
      <c r="GH274" s="66"/>
      <c r="GI274" s="66"/>
      <c r="GJ274" s="66"/>
      <c r="GK274" s="66"/>
      <c r="GL274" s="66"/>
      <c r="GM274" s="66"/>
      <c r="GN274" s="66"/>
      <c r="GO274" s="66"/>
      <c r="GP274" s="66"/>
      <c r="GQ274" s="66"/>
      <c r="GR274" s="66"/>
      <c r="GS274" s="66"/>
      <c r="GT274" s="66"/>
      <c r="GU274" s="66"/>
      <c r="GV274" s="66"/>
      <c r="GW274" s="66"/>
      <c r="GX274" s="66"/>
      <c r="GY274" s="66"/>
      <c r="GZ274" s="66"/>
      <c r="HA274" s="66"/>
      <c r="HB274" s="66"/>
      <c r="HC274" s="66"/>
      <c r="HD274" s="66"/>
      <c r="HE274" s="66"/>
      <c r="HF274" s="66"/>
      <c r="HG274" s="66"/>
      <c r="HH274" s="66"/>
      <c r="HI274" s="66"/>
      <c r="HJ274" s="66"/>
      <c r="HK274" s="66"/>
      <c r="HL274" s="66"/>
      <c r="HM274" s="66"/>
      <c r="HN274" s="66"/>
      <c r="HO274" s="66"/>
      <c r="HP274" s="66"/>
      <c r="HQ274" s="66"/>
      <c r="HR274" s="66"/>
      <c r="HS274" s="66"/>
      <c r="HT274" s="66"/>
      <c r="HU274" s="66"/>
      <c r="HV274" s="66"/>
      <c r="HW274" s="66"/>
      <c r="HX274" s="66"/>
      <c r="HY274" s="66"/>
      <c r="HZ274" s="66"/>
      <c r="IA274" s="66"/>
      <c r="IB274" s="66"/>
      <c r="IC274" s="66"/>
      <c r="ID274" s="66"/>
      <c r="IE274" s="66"/>
      <c r="IF274" s="66"/>
      <c r="IG274" s="66"/>
      <c r="IH274" s="66"/>
      <c r="II274" s="66"/>
      <c r="IJ274" s="66"/>
      <c r="IK274" s="66"/>
      <c r="IL274" s="66"/>
      <c r="IM274" s="66"/>
      <c r="IN274" s="66"/>
      <c r="IO274" s="66"/>
      <c r="IP274" s="66"/>
      <c r="IQ274" s="66"/>
      <c r="IR274" s="66"/>
      <c r="IS274" s="66"/>
      <c r="IT274" s="66"/>
    </row>
    <row r="275" spans="1:254" s="58" customFormat="1" x14ac:dyDescent="0.25">
      <c r="A275" s="52">
        <f>+A274+1</f>
        <v>76</v>
      </c>
      <c r="B275" s="60" t="s">
        <v>287</v>
      </c>
      <c r="C275" s="61" t="s">
        <v>20</v>
      </c>
      <c r="D275" s="61">
        <v>2</v>
      </c>
      <c r="E275" s="162">
        <v>4400000</v>
      </c>
      <c r="F275" s="67"/>
      <c r="G275" s="96"/>
      <c r="H275" s="57"/>
      <c r="I275" s="57"/>
      <c r="J275" s="57"/>
    </row>
    <row r="276" spans="1:254" s="58" customFormat="1" ht="31.5" x14ac:dyDescent="0.25">
      <c r="A276" s="52">
        <f t="shared" ref="A276:A280" si="9">+A275+1</f>
        <v>77</v>
      </c>
      <c r="B276" s="60" t="s">
        <v>288</v>
      </c>
      <c r="C276" s="61" t="s">
        <v>20</v>
      </c>
      <c r="D276" s="61">
        <v>1</v>
      </c>
      <c r="E276" s="162">
        <v>8700000</v>
      </c>
      <c r="F276" s="67"/>
      <c r="G276" s="96"/>
      <c r="H276" s="57"/>
      <c r="I276" s="57"/>
      <c r="J276" s="57"/>
    </row>
    <row r="277" spans="1:254" s="58" customFormat="1" x14ac:dyDescent="0.25">
      <c r="A277" s="52">
        <f t="shared" si="9"/>
        <v>78</v>
      </c>
      <c r="B277" s="60" t="s">
        <v>289</v>
      </c>
      <c r="C277" s="61" t="s">
        <v>20</v>
      </c>
      <c r="D277" s="61">
        <v>1</v>
      </c>
      <c r="E277" s="162">
        <v>6500000</v>
      </c>
      <c r="F277" s="67"/>
      <c r="G277" s="96"/>
      <c r="H277" s="57"/>
      <c r="I277" s="57"/>
      <c r="J277" s="57"/>
    </row>
    <row r="278" spans="1:254" s="58" customFormat="1" x14ac:dyDescent="0.25">
      <c r="A278" s="52">
        <f t="shared" si="9"/>
        <v>79</v>
      </c>
      <c r="B278" s="60" t="s">
        <v>290</v>
      </c>
      <c r="C278" s="61" t="s">
        <v>20</v>
      </c>
      <c r="D278" s="61">
        <v>1</v>
      </c>
      <c r="E278" s="162">
        <v>4000000</v>
      </c>
      <c r="F278" s="67"/>
      <c r="G278" s="96"/>
      <c r="H278" s="57"/>
      <c r="I278" s="57"/>
      <c r="J278" s="57"/>
    </row>
    <row r="279" spans="1:254" s="66" customFormat="1" x14ac:dyDescent="0.25">
      <c r="A279" s="52">
        <f t="shared" si="9"/>
        <v>80</v>
      </c>
      <c r="B279" s="60" t="s">
        <v>102</v>
      </c>
      <c r="C279" s="61" t="s">
        <v>20</v>
      </c>
      <c r="D279" s="61">
        <v>1</v>
      </c>
      <c r="E279" s="162">
        <v>1600000</v>
      </c>
      <c r="F279" s="67"/>
      <c r="G279" s="96"/>
      <c r="H279" s="57"/>
      <c r="I279" s="57"/>
      <c r="J279" s="57"/>
      <c r="K279" s="58"/>
      <c r="L279" s="58"/>
      <c r="M279" s="58"/>
      <c r="N279" s="58"/>
      <c r="O279" s="58"/>
      <c r="P279" s="58"/>
      <c r="Q279" s="58"/>
      <c r="R279" s="58"/>
      <c r="S279" s="58"/>
      <c r="T279" s="58"/>
      <c r="U279" s="58"/>
      <c r="V279" s="58"/>
      <c r="W279" s="58"/>
      <c r="X279" s="58"/>
      <c r="Y279" s="58"/>
      <c r="Z279" s="58"/>
      <c r="AA279" s="58"/>
      <c r="AB279" s="58"/>
      <c r="AC279" s="58"/>
      <c r="AD279" s="58"/>
      <c r="AE279" s="58"/>
      <c r="AF279" s="58"/>
      <c r="AG279" s="58"/>
      <c r="AH279" s="58"/>
      <c r="AI279" s="58"/>
      <c r="AJ279" s="58"/>
      <c r="AK279" s="58"/>
      <c r="AL279" s="58"/>
      <c r="AM279" s="58"/>
      <c r="AN279" s="58"/>
      <c r="AO279" s="58"/>
      <c r="AP279" s="58"/>
      <c r="AQ279" s="58"/>
      <c r="AR279" s="58"/>
      <c r="AS279" s="58"/>
      <c r="AT279" s="58"/>
      <c r="AU279" s="58"/>
      <c r="AV279" s="58"/>
      <c r="AW279" s="58"/>
      <c r="AX279" s="58"/>
      <c r="AY279" s="58"/>
      <c r="AZ279" s="58"/>
      <c r="BA279" s="58"/>
      <c r="BB279" s="58"/>
      <c r="BC279" s="58"/>
      <c r="BD279" s="58"/>
      <c r="BE279" s="58"/>
      <c r="BF279" s="58"/>
      <c r="BG279" s="58"/>
      <c r="BH279" s="58"/>
      <c r="BI279" s="58"/>
      <c r="BJ279" s="58"/>
      <c r="BK279" s="58"/>
      <c r="BL279" s="58"/>
      <c r="BM279" s="58"/>
      <c r="BN279" s="58"/>
      <c r="BO279" s="58"/>
      <c r="BP279" s="58"/>
      <c r="BQ279" s="58"/>
      <c r="BR279" s="58"/>
      <c r="BS279" s="58"/>
      <c r="BT279" s="58"/>
      <c r="BU279" s="58"/>
      <c r="BV279" s="58"/>
      <c r="BW279" s="58"/>
      <c r="BX279" s="58"/>
      <c r="BY279" s="58"/>
      <c r="BZ279" s="58"/>
      <c r="CA279" s="58"/>
      <c r="CB279" s="58"/>
      <c r="CC279" s="58"/>
      <c r="CD279" s="58"/>
      <c r="CE279" s="58"/>
      <c r="CF279" s="58"/>
      <c r="CG279" s="58"/>
      <c r="CH279" s="58"/>
      <c r="CI279" s="58"/>
      <c r="CJ279" s="58"/>
      <c r="CK279" s="58"/>
      <c r="CL279" s="58"/>
      <c r="CM279" s="58"/>
      <c r="CN279" s="58"/>
      <c r="CO279" s="58"/>
      <c r="CP279" s="58"/>
      <c r="CQ279" s="58"/>
      <c r="CR279" s="58"/>
      <c r="CS279" s="58"/>
      <c r="CT279" s="58"/>
      <c r="CU279" s="58"/>
      <c r="CV279" s="58"/>
      <c r="CW279" s="58"/>
      <c r="CX279" s="58"/>
      <c r="CY279" s="58"/>
      <c r="CZ279" s="58"/>
      <c r="DA279" s="58"/>
      <c r="DB279" s="58"/>
      <c r="DC279" s="58"/>
      <c r="DD279" s="58"/>
      <c r="DE279" s="58"/>
      <c r="DF279" s="58"/>
      <c r="DG279" s="58"/>
      <c r="DH279" s="58"/>
      <c r="DI279" s="58"/>
      <c r="DJ279" s="58"/>
      <c r="DK279" s="58"/>
      <c r="DL279" s="58"/>
      <c r="DM279" s="58"/>
      <c r="DN279" s="58"/>
      <c r="DO279" s="58"/>
      <c r="DP279" s="58"/>
      <c r="DQ279" s="58"/>
      <c r="DR279" s="58"/>
      <c r="DS279" s="58"/>
      <c r="DT279" s="58"/>
      <c r="DU279" s="58"/>
      <c r="DV279" s="58"/>
      <c r="DW279" s="58"/>
      <c r="DX279" s="58"/>
      <c r="DY279" s="58"/>
      <c r="DZ279" s="58"/>
      <c r="EA279" s="58"/>
      <c r="EB279" s="58"/>
      <c r="EC279" s="58"/>
      <c r="ED279" s="58"/>
      <c r="EE279" s="58"/>
      <c r="EF279" s="58"/>
      <c r="EG279" s="58"/>
      <c r="EH279" s="58"/>
      <c r="EI279" s="58"/>
      <c r="EJ279" s="58"/>
      <c r="EK279" s="58"/>
      <c r="EL279" s="58"/>
      <c r="EM279" s="58"/>
      <c r="EN279" s="58"/>
      <c r="EO279" s="58"/>
      <c r="EP279" s="58"/>
      <c r="EQ279" s="58"/>
      <c r="ER279" s="58"/>
      <c r="ES279" s="58"/>
      <c r="ET279" s="58"/>
      <c r="EU279" s="58"/>
      <c r="EV279" s="58"/>
      <c r="EW279" s="58"/>
      <c r="EX279" s="58"/>
      <c r="EY279" s="58"/>
      <c r="EZ279" s="58"/>
      <c r="FA279" s="58"/>
      <c r="FB279" s="58"/>
      <c r="FC279" s="58"/>
      <c r="FD279" s="58"/>
      <c r="FE279" s="58"/>
      <c r="FF279" s="58"/>
      <c r="FG279" s="58"/>
      <c r="FH279" s="58"/>
      <c r="FI279" s="58"/>
      <c r="FJ279" s="58"/>
      <c r="FK279" s="58"/>
      <c r="FL279" s="58"/>
      <c r="FM279" s="58"/>
      <c r="FN279" s="58"/>
      <c r="FO279" s="58"/>
      <c r="FP279" s="58"/>
      <c r="FQ279" s="58"/>
      <c r="FR279" s="58"/>
      <c r="FS279" s="58"/>
      <c r="FT279" s="58"/>
      <c r="FU279" s="58"/>
      <c r="FV279" s="58"/>
      <c r="FW279" s="58"/>
      <c r="FX279" s="58"/>
      <c r="FY279" s="58"/>
      <c r="FZ279" s="58"/>
      <c r="GA279" s="58"/>
      <c r="GB279" s="58"/>
      <c r="GC279" s="58"/>
      <c r="GD279" s="58"/>
      <c r="GE279" s="58"/>
      <c r="GF279" s="58"/>
      <c r="GG279" s="58"/>
      <c r="GH279" s="58"/>
      <c r="GI279" s="58"/>
      <c r="GJ279" s="58"/>
      <c r="GK279" s="58"/>
      <c r="GL279" s="58"/>
      <c r="GM279" s="58"/>
      <c r="GN279" s="58"/>
      <c r="GO279" s="58"/>
      <c r="GP279" s="58"/>
      <c r="GQ279" s="58"/>
      <c r="GR279" s="58"/>
      <c r="GS279" s="58"/>
      <c r="GT279" s="58"/>
      <c r="GU279" s="58"/>
      <c r="GV279" s="58"/>
      <c r="GW279" s="58"/>
      <c r="GX279" s="58"/>
      <c r="GY279" s="58"/>
      <c r="GZ279" s="58"/>
      <c r="HA279" s="58"/>
      <c r="HB279" s="58"/>
      <c r="HC279" s="58"/>
      <c r="HD279" s="58"/>
      <c r="HE279" s="58"/>
      <c r="HF279" s="58"/>
      <c r="HG279" s="58"/>
      <c r="HH279" s="58"/>
      <c r="HI279" s="58"/>
      <c r="HJ279" s="58"/>
      <c r="HK279" s="58"/>
      <c r="HL279" s="58"/>
      <c r="HM279" s="58"/>
      <c r="HN279" s="58"/>
      <c r="HO279" s="58"/>
      <c r="HP279" s="58"/>
      <c r="HQ279" s="58"/>
      <c r="HR279" s="58"/>
      <c r="HS279" s="58"/>
      <c r="HT279" s="58"/>
      <c r="HU279" s="58"/>
      <c r="HV279" s="58"/>
      <c r="HW279" s="58"/>
      <c r="HX279" s="58"/>
      <c r="HY279" s="58"/>
      <c r="HZ279" s="58"/>
      <c r="IA279" s="58"/>
      <c r="IB279" s="58"/>
      <c r="IC279" s="58"/>
      <c r="ID279" s="58"/>
      <c r="IE279" s="58"/>
      <c r="IF279" s="58"/>
      <c r="IG279" s="58"/>
      <c r="IH279" s="58"/>
      <c r="II279" s="58"/>
      <c r="IJ279" s="58"/>
      <c r="IK279" s="58"/>
      <c r="IL279" s="58"/>
      <c r="IM279" s="58"/>
      <c r="IN279" s="58"/>
      <c r="IO279" s="58"/>
      <c r="IP279" s="58"/>
      <c r="IQ279" s="58"/>
      <c r="IR279" s="58"/>
      <c r="IS279" s="58"/>
      <c r="IT279" s="58"/>
    </row>
    <row r="280" spans="1:254" s="66" customFormat="1" x14ac:dyDescent="0.25">
      <c r="A280" s="52">
        <f t="shared" si="9"/>
        <v>81</v>
      </c>
      <c r="B280" s="60" t="s">
        <v>291</v>
      </c>
      <c r="C280" s="61" t="s">
        <v>20</v>
      </c>
      <c r="D280" s="61">
        <v>1</v>
      </c>
      <c r="E280" s="162">
        <v>260000</v>
      </c>
      <c r="F280" s="67"/>
      <c r="G280" s="96"/>
      <c r="H280" s="57"/>
      <c r="I280" s="57"/>
      <c r="J280" s="57"/>
      <c r="K280" s="58"/>
      <c r="L280" s="58"/>
      <c r="M280" s="58"/>
      <c r="N280" s="58"/>
      <c r="O280" s="58"/>
      <c r="P280" s="58"/>
      <c r="Q280" s="58"/>
      <c r="R280" s="58"/>
      <c r="S280" s="58"/>
      <c r="T280" s="58"/>
      <c r="U280" s="58"/>
      <c r="V280" s="58"/>
      <c r="W280" s="58"/>
      <c r="X280" s="58"/>
      <c r="Y280" s="58"/>
      <c r="Z280" s="58"/>
      <c r="AA280" s="58"/>
      <c r="AB280" s="58"/>
      <c r="AC280" s="58"/>
      <c r="AD280" s="58"/>
      <c r="AE280" s="58"/>
      <c r="AF280" s="58"/>
      <c r="AG280" s="58"/>
      <c r="AH280" s="58"/>
      <c r="AI280" s="58"/>
      <c r="AJ280" s="58"/>
      <c r="AK280" s="58"/>
      <c r="AL280" s="58"/>
      <c r="AM280" s="58"/>
      <c r="AN280" s="58"/>
      <c r="AO280" s="58"/>
      <c r="AP280" s="58"/>
      <c r="AQ280" s="58"/>
      <c r="AR280" s="58"/>
      <c r="AS280" s="58"/>
      <c r="AT280" s="58"/>
      <c r="AU280" s="58"/>
      <c r="AV280" s="58"/>
      <c r="AW280" s="58"/>
      <c r="AX280" s="58"/>
      <c r="AY280" s="58"/>
      <c r="AZ280" s="58"/>
      <c r="BA280" s="58"/>
      <c r="BB280" s="58"/>
      <c r="BC280" s="58"/>
      <c r="BD280" s="58"/>
      <c r="BE280" s="58"/>
      <c r="BF280" s="58"/>
      <c r="BG280" s="58"/>
      <c r="BH280" s="58"/>
      <c r="BI280" s="58"/>
      <c r="BJ280" s="58"/>
      <c r="BK280" s="58"/>
      <c r="BL280" s="58"/>
      <c r="BM280" s="58"/>
      <c r="BN280" s="58"/>
      <c r="BO280" s="58"/>
      <c r="BP280" s="58"/>
      <c r="BQ280" s="58"/>
      <c r="BR280" s="58"/>
      <c r="BS280" s="58"/>
      <c r="BT280" s="58"/>
      <c r="BU280" s="58"/>
      <c r="BV280" s="58"/>
      <c r="BW280" s="58"/>
      <c r="BX280" s="58"/>
      <c r="BY280" s="58"/>
      <c r="BZ280" s="58"/>
      <c r="CA280" s="58"/>
      <c r="CB280" s="58"/>
      <c r="CC280" s="58"/>
      <c r="CD280" s="58"/>
      <c r="CE280" s="58"/>
      <c r="CF280" s="58"/>
      <c r="CG280" s="58"/>
      <c r="CH280" s="58"/>
      <c r="CI280" s="58"/>
      <c r="CJ280" s="58"/>
      <c r="CK280" s="58"/>
      <c r="CL280" s="58"/>
      <c r="CM280" s="58"/>
      <c r="CN280" s="58"/>
      <c r="CO280" s="58"/>
      <c r="CP280" s="58"/>
      <c r="CQ280" s="58"/>
      <c r="CR280" s="58"/>
      <c r="CS280" s="58"/>
      <c r="CT280" s="58"/>
      <c r="CU280" s="58"/>
      <c r="CV280" s="58"/>
      <c r="CW280" s="58"/>
      <c r="CX280" s="58"/>
      <c r="CY280" s="58"/>
      <c r="CZ280" s="58"/>
      <c r="DA280" s="58"/>
      <c r="DB280" s="58"/>
      <c r="DC280" s="58"/>
      <c r="DD280" s="58"/>
      <c r="DE280" s="58"/>
      <c r="DF280" s="58"/>
      <c r="DG280" s="58"/>
      <c r="DH280" s="58"/>
      <c r="DI280" s="58"/>
      <c r="DJ280" s="58"/>
      <c r="DK280" s="58"/>
      <c r="DL280" s="58"/>
      <c r="DM280" s="58"/>
      <c r="DN280" s="58"/>
      <c r="DO280" s="58"/>
      <c r="DP280" s="58"/>
      <c r="DQ280" s="58"/>
      <c r="DR280" s="58"/>
      <c r="DS280" s="58"/>
      <c r="DT280" s="58"/>
      <c r="DU280" s="58"/>
      <c r="DV280" s="58"/>
      <c r="DW280" s="58"/>
      <c r="DX280" s="58"/>
      <c r="DY280" s="58"/>
      <c r="DZ280" s="58"/>
      <c r="EA280" s="58"/>
      <c r="EB280" s="58"/>
      <c r="EC280" s="58"/>
      <c r="ED280" s="58"/>
      <c r="EE280" s="58"/>
      <c r="EF280" s="58"/>
      <c r="EG280" s="58"/>
      <c r="EH280" s="58"/>
      <c r="EI280" s="58"/>
      <c r="EJ280" s="58"/>
      <c r="EK280" s="58"/>
      <c r="EL280" s="58"/>
      <c r="EM280" s="58"/>
      <c r="EN280" s="58"/>
      <c r="EO280" s="58"/>
      <c r="EP280" s="58"/>
      <c r="EQ280" s="58"/>
      <c r="ER280" s="58"/>
      <c r="ES280" s="58"/>
      <c r="ET280" s="58"/>
      <c r="EU280" s="58"/>
      <c r="EV280" s="58"/>
      <c r="EW280" s="58"/>
      <c r="EX280" s="58"/>
      <c r="EY280" s="58"/>
      <c r="EZ280" s="58"/>
      <c r="FA280" s="58"/>
      <c r="FB280" s="58"/>
      <c r="FC280" s="58"/>
      <c r="FD280" s="58"/>
      <c r="FE280" s="58"/>
      <c r="FF280" s="58"/>
      <c r="FG280" s="58"/>
      <c r="FH280" s="58"/>
      <c r="FI280" s="58"/>
      <c r="FJ280" s="58"/>
      <c r="FK280" s="58"/>
      <c r="FL280" s="58"/>
      <c r="FM280" s="58"/>
      <c r="FN280" s="58"/>
      <c r="FO280" s="58"/>
      <c r="FP280" s="58"/>
      <c r="FQ280" s="58"/>
      <c r="FR280" s="58"/>
      <c r="FS280" s="58"/>
      <c r="FT280" s="58"/>
      <c r="FU280" s="58"/>
      <c r="FV280" s="58"/>
      <c r="FW280" s="58"/>
      <c r="FX280" s="58"/>
      <c r="FY280" s="58"/>
      <c r="FZ280" s="58"/>
      <c r="GA280" s="58"/>
      <c r="GB280" s="58"/>
      <c r="GC280" s="58"/>
      <c r="GD280" s="58"/>
      <c r="GE280" s="58"/>
      <c r="GF280" s="58"/>
      <c r="GG280" s="58"/>
      <c r="GH280" s="58"/>
      <c r="GI280" s="58"/>
      <c r="GJ280" s="58"/>
      <c r="GK280" s="58"/>
      <c r="GL280" s="58"/>
      <c r="GM280" s="58"/>
      <c r="GN280" s="58"/>
      <c r="GO280" s="58"/>
      <c r="GP280" s="58"/>
      <c r="GQ280" s="58"/>
      <c r="GR280" s="58"/>
      <c r="GS280" s="58"/>
      <c r="GT280" s="58"/>
      <c r="GU280" s="58"/>
      <c r="GV280" s="58"/>
      <c r="GW280" s="58"/>
      <c r="GX280" s="58"/>
      <c r="GY280" s="58"/>
      <c r="GZ280" s="58"/>
      <c r="HA280" s="58"/>
      <c r="HB280" s="58"/>
      <c r="HC280" s="58"/>
      <c r="HD280" s="58"/>
      <c r="HE280" s="58"/>
      <c r="HF280" s="58"/>
      <c r="HG280" s="58"/>
      <c r="HH280" s="58"/>
      <c r="HI280" s="58"/>
      <c r="HJ280" s="58"/>
      <c r="HK280" s="58"/>
      <c r="HL280" s="58"/>
      <c r="HM280" s="58"/>
      <c r="HN280" s="58"/>
      <c r="HO280" s="58"/>
      <c r="HP280" s="58"/>
      <c r="HQ280" s="58"/>
      <c r="HR280" s="58"/>
      <c r="HS280" s="58"/>
      <c r="HT280" s="58"/>
      <c r="HU280" s="58"/>
      <c r="HV280" s="58"/>
      <c r="HW280" s="58"/>
      <c r="HX280" s="58"/>
      <c r="HY280" s="58"/>
      <c r="HZ280" s="58"/>
      <c r="IA280" s="58"/>
      <c r="IB280" s="58"/>
      <c r="IC280" s="58"/>
      <c r="ID280" s="58"/>
      <c r="IE280" s="58"/>
      <c r="IF280" s="58"/>
      <c r="IG280" s="58"/>
      <c r="IH280" s="58"/>
      <c r="II280" s="58"/>
      <c r="IJ280" s="58"/>
      <c r="IK280" s="58"/>
      <c r="IL280" s="58"/>
      <c r="IM280" s="58"/>
      <c r="IN280" s="58"/>
      <c r="IO280" s="58"/>
      <c r="IP280" s="58"/>
      <c r="IQ280" s="58"/>
      <c r="IR280" s="58"/>
      <c r="IS280" s="58"/>
      <c r="IT280" s="58"/>
    </row>
    <row r="281" spans="1:254" s="66" customFormat="1" ht="31.5" x14ac:dyDescent="0.25">
      <c r="A281" s="54"/>
      <c r="B281" s="53" t="s">
        <v>292</v>
      </c>
      <c r="C281" s="54"/>
      <c r="D281" s="55"/>
      <c r="E281" s="161">
        <f>+SUM(E282:E286)</f>
        <v>152688000</v>
      </c>
      <c r="F281" s="56"/>
      <c r="G281" s="95"/>
    </row>
    <row r="282" spans="1:254" s="66" customFormat="1" x14ac:dyDescent="0.25">
      <c r="A282" s="54">
        <f>+A280+1</f>
        <v>82</v>
      </c>
      <c r="B282" s="59" t="s">
        <v>293</v>
      </c>
      <c r="C282" s="54" t="s">
        <v>20</v>
      </c>
      <c r="D282" s="55">
        <v>1</v>
      </c>
      <c r="E282" s="162">
        <v>12200000</v>
      </c>
      <c r="F282" s="56"/>
      <c r="G282" s="95">
        <f>E282/D282</f>
        <v>12200000</v>
      </c>
    </row>
    <row r="283" spans="1:254" s="66" customFormat="1" x14ac:dyDescent="0.25">
      <c r="A283" s="54">
        <f>+A282+1</f>
        <v>83</v>
      </c>
      <c r="B283" s="59" t="s">
        <v>248</v>
      </c>
      <c r="C283" s="54" t="s">
        <v>20</v>
      </c>
      <c r="D283" s="55">
        <v>1</v>
      </c>
      <c r="E283" s="162">
        <v>12000000</v>
      </c>
      <c r="F283" s="56"/>
      <c r="G283" s="95">
        <f>E283/D283</f>
        <v>12000000</v>
      </c>
    </row>
    <row r="284" spans="1:254" s="66" customFormat="1" ht="31.5" x14ac:dyDescent="0.25">
      <c r="A284" s="54">
        <f t="shared" ref="A284:A286" si="10">+A283+1</f>
        <v>84</v>
      </c>
      <c r="B284" s="59" t="s">
        <v>215</v>
      </c>
      <c r="C284" s="54" t="s">
        <v>13</v>
      </c>
      <c r="D284" s="55">
        <v>1</v>
      </c>
      <c r="E284" s="162">
        <v>13398000</v>
      </c>
      <c r="F284" s="56"/>
      <c r="G284" s="95">
        <f>E284/D284</f>
        <v>13398000</v>
      </c>
    </row>
    <row r="285" spans="1:254" s="66" customFormat="1" ht="47.25" x14ac:dyDescent="0.25">
      <c r="A285" s="54">
        <f t="shared" si="10"/>
        <v>85</v>
      </c>
      <c r="B285" s="59" t="s">
        <v>294</v>
      </c>
      <c r="C285" s="54" t="s">
        <v>20</v>
      </c>
      <c r="D285" s="55">
        <v>1</v>
      </c>
      <c r="E285" s="162">
        <v>35090000</v>
      </c>
      <c r="F285" s="56"/>
      <c r="G285" s="95">
        <f>E285/D285</f>
        <v>35090000</v>
      </c>
    </row>
    <row r="286" spans="1:254" s="66" customFormat="1" ht="47.25" x14ac:dyDescent="0.25">
      <c r="A286" s="54">
        <f t="shared" si="10"/>
        <v>86</v>
      </c>
      <c r="B286" s="59" t="s">
        <v>295</v>
      </c>
      <c r="C286" s="54" t="s">
        <v>109</v>
      </c>
      <c r="D286" s="55">
        <v>1</v>
      </c>
      <c r="E286" s="162">
        <v>80000000</v>
      </c>
      <c r="F286" s="56"/>
      <c r="G286" s="95">
        <f>E286/D286</f>
        <v>80000000</v>
      </c>
    </row>
    <row r="287" spans="1:254" s="66" customFormat="1" ht="31.5" x14ac:dyDescent="0.25">
      <c r="A287" s="54"/>
      <c r="B287" s="53" t="s">
        <v>162</v>
      </c>
      <c r="C287" s="54"/>
      <c r="D287" s="55"/>
      <c r="E287" s="161">
        <f>+SUM(E288:E310)</f>
        <v>255266000</v>
      </c>
      <c r="F287" s="56"/>
      <c r="G287" s="95"/>
    </row>
    <row r="288" spans="1:254" s="66" customFormat="1" x14ac:dyDescent="0.25">
      <c r="A288" s="54">
        <f>+A286+1</f>
        <v>87</v>
      </c>
      <c r="B288" s="59" t="s">
        <v>248</v>
      </c>
      <c r="C288" s="54" t="s">
        <v>20</v>
      </c>
      <c r="D288" s="55">
        <v>1</v>
      </c>
      <c r="E288" s="162">
        <v>12000000</v>
      </c>
      <c r="F288" s="56"/>
      <c r="G288" s="95">
        <f>E288/D288</f>
        <v>12000000</v>
      </c>
    </row>
    <row r="289" spans="1:254" s="66" customFormat="1" ht="31.5" x14ac:dyDescent="0.25">
      <c r="A289" s="54">
        <f>+A288+1</f>
        <v>88</v>
      </c>
      <c r="B289" s="59" t="s">
        <v>215</v>
      </c>
      <c r="C289" s="54" t="s">
        <v>13</v>
      </c>
      <c r="D289" s="55">
        <v>2</v>
      </c>
      <c r="E289" s="162">
        <v>26796000</v>
      </c>
      <c r="F289" s="56"/>
      <c r="G289" s="95">
        <f>E289/D289</f>
        <v>13398000</v>
      </c>
    </row>
    <row r="290" spans="1:254" s="66" customFormat="1" ht="31.5" x14ac:dyDescent="0.25">
      <c r="A290" s="54">
        <f t="shared" ref="A290:A350" si="11">+A289+1</f>
        <v>89</v>
      </c>
      <c r="B290" s="59" t="s">
        <v>296</v>
      </c>
      <c r="C290" s="54" t="s">
        <v>13</v>
      </c>
      <c r="D290" s="55">
        <v>1</v>
      </c>
      <c r="E290" s="162">
        <v>73480000</v>
      </c>
      <c r="F290" s="56"/>
      <c r="G290" s="95">
        <f>E290/D290</f>
        <v>73480000</v>
      </c>
    </row>
    <row r="291" spans="1:254" s="66" customFormat="1" ht="31.5" x14ac:dyDescent="0.25">
      <c r="A291" s="54">
        <f t="shared" si="11"/>
        <v>90</v>
      </c>
      <c r="B291" s="59" t="s">
        <v>297</v>
      </c>
      <c r="C291" s="54" t="s">
        <v>20</v>
      </c>
      <c r="D291" s="55">
        <v>1</v>
      </c>
      <c r="E291" s="162">
        <v>23375000</v>
      </c>
      <c r="F291" s="56"/>
      <c r="G291" s="95">
        <f>E291/D291</f>
        <v>23375000</v>
      </c>
    </row>
    <row r="292" spans="1:254" s="58" customFormat="1" ht="31.5" x14ac:dyDescent="0.25">
      <c r="A292" s="54">
        <f t="shared" si="11"/>
        <v>91</v>
      </c>
      <c r="B292" s="59" t="s">
        <v>298</v>
      </c>
      <c r="C292" s="54" t="s">
        <v>20</v>
      </c>
      <c r="D292" s="55">
        <v>1</v>
      </c>
      <c r="E292" s="162">
        <v>31515000</v>
      </c>
      <c r="F292" s="56"/>
      <c r="G292" s="95">
        <f>E292/D292</f>
        <v>31515000</v>
      </c>
      <c r="H292" s="66"/>
      <c r="I292" s="66"/>
      <c r="J292" s="66"/>
      <c r="K292" s="66"/>
      <c r="L292" s="66"/>
      <c r="M292" s="66"/>
      <c r="N292" s="66"/>
      <c r="O292" s="66"/>
      <c r="P292" s="66"/>
      <c r="Q292" s="66"/>
      <c r="R292" s="66"/>
      <c r="S292" s="66"/>
      <c r="T292" s="66"/>
      <c r="U292" s="66"/>
      <c r="V292" s="66"/>
      <c r="W292" s="66"/>
      <c r="X292" s="66"/>
      <c r="Y292" s="66"/>
      <c r="Z292" s="66"/>
      <c r="AA292" s="66"/>
      <c r="AB292" s="66"/>
      <c r="AC292" s="66"/>
      <c r="AD292" s="66"/>
      <c r="AE292" s="66"/>
      <c r="AF292" s="66"/>
      <c r="AG292" s="66"/>
      <c r="AH292" s="66"/>
      <c r="AI292" s="66"/>
      <c r="AJ292" s="66"/>
      <c r="AK292" s="66"/>
      <c r="AL292" s="66"/>
      <c r="AM292" s="66"/>
      <c r="AN292" s="66"/>
      <c r="AO292" s="66"/>
      <c r="AP292" s="66"/>
      <c r="AQ292" s="66"/>
      <c r="AR292" s="66"/>
      <c r="AS292" s="66"/>
      <c r="AT292" s="66"/>
      <c r="AU292" s="66"/>
      <c r="AV292" s="66"/>
      <c r="AW292" s="66"/>
      <c r="AX292" s="66"/>
      <c r="AY292" s="66"/>
      <c r="AZ292" s="66"/>
      <c r="BA292" s="66"/>
      <c r="BB292" s="66"/>
      <c r="BC292" s="66"/>
      <c r="BD292" s="66"/>
      <c r="BE292" s="66"/>
      <c r="BF292" s="66"/>
      <c r="BG292" s="66"/>
      <c r="BH292" s="66"/>
      <c r="BI292" s="66"/>
      <c r="BJ292" s="66"/>
      <c r="BK292" s="66"/>
      <c r="BL292" s="66"/>
      <c r="BM292" s="66"/>
      <c r="BN292" s="66"/>
      <c r="BO292" s="66"/>
      <c r="BP292" s="66"/>
      <c r="BQ292" s="66"/>
      <c r="BR292" s="66"/>
      <c r="BS292" s="66"/>
      <c r="BT292" s="66"/>
      <c r="BU292" s="66"/>
      <c r="BV292" s="66"/>
      <c r="BW292" s="66"/>
      <c r="BX292" s="66"/>
      <c r="BY292" s="66"/>
      <c r="BZ292" s="66"/>
      <c r="CA292" s="66"/>
      <c r="CB292" s="66"/>
      <c r="CC292" s="66"/>
      <c r="CD292" s="66"/>
      <c r="CE292" s="66"/>
      <c r="CF292" s="66"/>
      <c r="CG292" s="66"/>
      <c r="CH292" s="66"/>
      <c r="CI292" s="66"/>
      <c r="CJ292" s="66"/>
      <c r="CK292" s="66"/>
      <c r="CL292" s="66"/>
      <c r="CM292" s="66"/>
      <c r="CN292" s="66"/>
      <c r="CO292" s="66"/>
      <c r="CP292" s="66"/>
      <c r="CQ292" s="66"/>
      <c r="CR292" s="66"/>
      <c r="CS292" s="66"/>
      <c r="CT292" s="66"/>
      <c r="CU292" s="66"/>
      <c r="CV292" s="66"/>
      <c r="CW292" s="66"/>
      <c r="CX292" s="66"/>
      <c r="CY292" s="66"/>
      <c r="CZ292" s="66"/>
      <c r="DA292" s="66"/>
      <c r="DB292" s="66"/>
      <c r="DC292" s="66"/>
      <c r="DD292" s="66"/>
      <c r="DE292" s="66"/>
      <c r="DF292" s="66"/>
      <c r="DG292" s="66"/>
      <c r="DH292" s="66"/>
      <c r="DI292" s="66"/>
      <c r="DJ292" s="66"/>
      <c r="DK292" s="66"/>
      <c r="DL292" s="66"/>
      <c r="DM292" s="66"/>
      <c r="DN292" s="66"/>
      <c r="DO292" s="66"/>
      <c r="DP292" s="66"/>
      <c r="DQ292" s="66"/>
      <c r="DR292" s="66"/>
      <c r="DS292" s="66"/>
      <c r="DT292" s="66"/>
      <c r="DU292" s="66"/>
      <c r="DV292" s="66"/>
      <c r="DW292" s="66"/>
      <c r="DX292" s="66"/>
      <c r="DY292" s="66"/>
      <c r="DZ292" s="66"/>
      <c r="EA292" s="66"/>
      <c r="EB292" s="66"/>
      <c r="EC292" s="66"/>
      <c r="ED292" s="66"/>
      <c r="EE292" s="66"/>
      <c r="EF292" s="66"/>
      <c r="EG292" s="66"/>
      <c r="EH292" s="66"/>
      <c r="EI292" s="66"/>
      <c r="EJ292" s="66"/>
      <c r="EK292" s="66"/>
      <c r="EL292" s="66"/>
      <c r="EM292" s="66"/>
      <c r="EN292" s="66"/>
      <c r="EO292" s="66"/>
      <c r="EP292" s="66"/>
      <c r="EQ292" s="66"/>
      <c r="ER292" s="66"/>
      <c r="ES292" s="66"/>
      <c r="ET292" s="66"/>
      <c r="EU292" s="66"/>
      <c r="EV292" s="66"/>
      <c r="EW292" s="66"/>
      <c r="EX292" s="66"/>
      <c r="EY292" s="66"/>
      <c r="EZ292" s="66"/>
      <c r="FA292" s="66"/>
      <c r="FB292" s="66"/>
      <c r="FC292" s="66"/>
      <c r="FD292" s="66"/>
      <c r="FE292" s="66"/>
      <c r="FF292" s="66"/>
      <c r="FG292" s="66"/>
      <c r="FH292" s="66"/>
      <c r="FI292" s="66"/>
      <c r="FJ292" s="66"/>
      <c r="FK292" s="66"/>
      <c r="FL292" s="66"/>
      <c r="FM292" s="66"/>
      <c r="FN292" s="66"/>
      <c r="FO292" s="66"/>
      <c r="FP292" s="66"/>
      <c r="FQ292" s="66"/>
      <c r="FR292" s="66"/>
      <c r="FS292" s="66"/>
      <c r="FT292" s="66"/>
      <c r="FU292" s="66"/>
      <c r="FV292" s="66"/>
      <c r="FW292" s="66"/>
      <c r="FX292" s="66"/>
      <c r="FY292" s="66"/>
      <c r="FZ292" s="66"/>
      <c r="GA292" s="66"/>
      <c r="GB292" s="66"/>
      <c r="GC292" s="66"/>
      <c r="GD292" s="66"/>
      <c r="GE292" s="66"/>
      <c r="GF292" s="66"/>
      <c r="GG292" s="66"/>
      <c r="GH292" s="66"/>
      <c r="GI292" s="66"/>
      <c r="GJ292" s="66"/>
      <c r="GK292" s="66"/>
      <c r="GL292" s="66"/>
      <c r="GM292" s="66"/>
      <c r="GN292" s="66"/>
      <c r="GO292" s="66"/>
      <c r="GP292" s="66"/>
      <c r="GQ292" s="66"/>
      <c r="GR292" s="66"/>
      <c r="GS292" s="66"/>
      <c r="GT292" s="66"/>
      <c r="GU292" s="66"/>
      <c r="GV292" s="66"/>
      <c r="GW292" s="66"/>
      <c r="GX292" s="66"/>
      <c r="GY292" s="66"/>
      <c r="GZ292" s="66"/>
      <c r="HA292" s="66"/>
      <c r="HB292" s="66"/>
      <c r="HC292" s="66"/>
      <c r="HD292" s="66"/>
      <c r="HE292" s="66"/>
      <c r="HF292" s="66"/>
      <c r="HG292" s="66"/>
      <c r="HH292" s="66"/>
      <c r="HI292" s="66"/>
      <c r="HJ292" s="66"/>
      <c r="HK292" s="66"/>
      <c r="HL292" s="66"/>
      <c r="HM292" s="66"/>
      <c r="HN292" s="66"/>
      <c r="HO292" s="66"/>
      <c r="HP292" s="66"/>
      <c r="HQ292" s="66"/>
      <c r="HR292" s="66"/>
      <c r="HS292" s="66"/>
      <c r="HT292" s="66"/>
      <c r="HU292" s="66"/>
      <c r="HV292" s="66"/>
      <c r="HW292" s="66"/>
      <c r="HX292" s="66"/>
      <c r="HY292" s="66"/>
      <c r="HZ292" s="66"/>
      <c r="IA292" s="66"/>
      <c r="IB292" s="66"/>
      <c r="IC292" s="66"/>
      <c r="ID292" s="66"/>
      <c r="IE292" s="66"/>
      <c r="IF292" s="66"/>
      <c r="IG292" s="66"/>
      <c r="IH292" s="66"/>
      <c r="II292" s="66"/>
      <c r="IJ292" s="66"/>
      <c r="IK292" s="66"/>
      <c r="IL292" s="66"/>
      <c r="IM292" s="66"/>
      <c r="IN292" s="66"/>
      <c r="IO292" s="66"/>
      <c r="IP292" s="66"/>
      <c r="IQ292" s="66"/>
      <c r="IR292" s="66"/>
      <c r="IS292" s="66"/>
      <c r="IT292" s="66"/>
    </row>
    <row r="293" spans="1:254" s="58" customFormat="1" ht="31.5" x14ac:dyDescent="0.25">
      <c r="A293" s="54">
        <f t="shared" si="11"/>
        <v>92</v>
      </c>
      <c r="B293" s="59" t="s">
        <v>299</v>
      </c>
      <c r="C293" s="54" t="s">
        <v>109</v>
      </c>
      <c r="D293" s="55">
        <v>1</v>
      </c>
      <c r="E293" s="162">
        <v>24700000</v>
      </c>
      <c r="F293" s="56"/>
      <c r="G293" s="95">
        <f>E293/D293</f>
        <v>24700000</v>
      </c>
      <c r="H293" s="66"/>
      <c r="I293" s="66"/>
      <c r="J293" s="66"/>
      <c r="K293" s="66"/>
      <c r="L293" s="66"/>
      <c r="M293" s="66"/>
      <c r="N293" s="66"/>
      <c r="O293" s="66"/>
      <c r="P293" s="66"/>
      <c r="Q293" s="66"/>
      <c r="R293" s="66"/>
      <c r="S293" s="66"/>
      <c r="T293" s="66"/>
      <c r="U293" s="66"/>
      <c r="V293" s="66"/>
      <c r="W293" s="66"/>
      <c r="X293" s="66"/>
      <c r="Y293" s="66"/>
      <c r="Z293" s="66"/>
      <c r="AA293" s="66"/>
      <c r="AB293" s="66"/>
      <c r="AC293" s="66"/>
      <c r="AD293" s="66"/>
      <c r="AE293" s="66"/>
      <c r="AF293" s="66"/>
      <c r="AG293" s="66"/>
      <c r="AH293" s="66"/>
      <c r="AI293" s="66"/>
      <c r="AJ293" s="66"/>
      <c r="AK293" s="66"/>
      <c r="AL293" s="66"/>
      <c r="AM293" s="66"/>
      <c r="AN293" s="66"/>
      <c r="AO293" s="66"/>
      <c r="AP293" s="66"/>
      <c r="AQ293" s="66"/>
      <c r="AR293" s="66"/>
      <c r="AS293" s="66"/>
      <c r="AT293" s="66"/>
      <c r="AU293" s="66"/>
      <c r="AV293" s="66"/>
      <c r="AW293" s="66"/>
      <c r="AX293" s="66"/>
      <c r="AY293" s="66"/>
      <c r="AZ293" s="66"/>
      <c r="BA293" s="66"/>
      <c r="BB293" s="66"/>
      <c r="BC293" s="66"/>
      <c r="BD293" s="66"/>
      <c r="BE293" s="66"/>
      <c r="BF293" s="66"/>
      <c r="BG293" s="66"/>
      <c r="BH293" s="66"/>
      <c r="BI293" s="66"/>
      <c r="BJ293" s="66"/>
      <c r="BK293" s="66"/>
      <c r="BL293" s="66"/>
      <c r="BM293" s="66"/>
      <c r="BN293" s="66"/>
      <c r="BO293" s="66"/>
      <c r="BP293" s="66"/>
      <c r="BQ293" s="66"/>
      <c r="BR293" s="66"/>
      <c r="BS293" s="66"/>
      <c r="BT293" s="66"/>
      <c r="BU293" s="66"/>
      <c r="BV293" s="66"/>
      <c r="BW293" s="66"/>
      <c r="BX293" s="66"/>
      <c r="BY293" s="66"/>
      <c r="BZ293" s="66"/>
      <c r="CA293" s="66"/>
      <c r="CB293" s="66"/>
      <c r="CC293" s="66"/>
      <c r="CD293" s="66"/>
      <c r="CE293" s="66"/>
      <c r="CF293" s="66"/>
      <c r="CG293" s="66"/>
      <c r="CH293" s="66"/>
      <c r="CI293" s="66"/>
      <c r="CJ293" s="66"/>
      <c r="CK293" s="66"/>
      <c r="CL293" s="66"/>
      <c r="CM293" s="66"/>
      <c r="CN293" s="66"/>
      <c r="CO293" s="66"/>
      <c r="CP293" s="66"/>
      <c r="CQ293" s="66"/>
      <c r="CR293" s="66"/>
      <c r="CS293" s="66"/>
      <c r="CT293" s="66"/>
      <c r="CU293" s="66"/>
      <c r="CV293" s="66"/>
      <c r="CW293" s="66"/>
      <c r="CX293" s="66"/>
      <c r="CY293" s="66"/>
      <c r="CZ293" s="66"/>
      <c r="DA293" s="66"/>
      <c r="DB293" s="66"/>
      <c r="DC293" s="66"/>
      <c r="DD293" s="66"/>
      <c r="DE293" s="66"/>
      <c r="DF293" s="66"/>
      <c r="DG293" s="66"/>
      <c r="DH293" s="66"/>
      <c r="DI293" s="66"/>
      <c r="DJ293" s="66"/>
      <c r="DK293" s="66"/>
      <c r="DL293" s="66"/>
      <c r="DM293" s="66"/>
      <c r="DN293" s="66"/>
      <c r="DO293" s="66"/>
      <c r="DP293" s="66"/>
      <c r="DQ293" s="66"/>
      <c r="DR293" s="66"/>
      <c r="DS293" s="66"/>
      <c r="DT293" s="66"/>
      <c r="DU293" s="66"/>
      <c r="DV293" s="66"/>
      <c r="DW293" s="66"/>
      <c r="DX293" s="66"/>
      <c r="DY293" s="66"/>
      <c r="DZ293" s="66"/>
      <c r="EA293" s="66"/>
      <c r="EB293" s="66"/>
      <c r="EC293" s="66"/>
      <c r="ED293" s="66"/>
      <c r="EE293" s="66"/>
      <c r="EF293" s="66"/>
      <c r="EG293" s="66"/>
      <c r="EH293" s="66"/>
      <c r="EI293" s="66"/>
      <c r="EJ293" s="66"/>
      <c r="EK293" s="66"/>
      <c r="EL293" s="66"/>
      <c r="EM293" s="66"/>
      <c r="EN293" s="66"/>
      <c r="EO293" s="66"/>
      <c r="EP293" s="66"/>
      <c r="EQ293" s="66"/>
      <c r="ER293" s="66"/>
      <c r="ES293" s="66"/>
      <c r="ET293" s="66"/>
      <c r="EU293" s="66"/>
      <c r="EV293" s="66"/>
      <c r="EW293" s="66"/>
      <c r="EX293" s="66"/>
      <c r="EY293" s="66"/>
      <c r="EZ293" s="66"/>
      <c r="FA293" s="66"/>
      <c r="FB293" s="66"/>
      <c r="FC293" s="66"/>
      <c r="FD293" s="66"/>
      <c r="FE293" s="66"/>
      <c r="FF293" s="66"/>
      <c r="FG293" s="66"/>
      <c r="FH293" s="66"/>
      <c r="FI293" s="66"/>
      <c r="FJ293" s="66"/>
      <c r="FK293" s="66"/>
      <c r="FL293" s="66"/>
      <c r="FM293" s="66"/>
      <c r="FN293" s="66"/>
      <c r="FO293" s="66"/>
      <c r="FP293" s="66"/>
      <c r="FQ293" s="66"/>
      <c r="FR293" s="66"/>
      <c r="FS293" s="66"/>
      <c r="FT293" s="66"/>
      <c r="FU293" s="66"/>
      <c r="FV293" s="66"/>
      <c r="FW293" s="66"/>
      <c r="FX293" s="66"/>
      <c r="FY293" s="66"/>
      <c r="FZ293" s="66"/>
      <c r="GA293" s="66"/>
      <c r="GB293" s="66"/>
      <c r="GC293" s="66"/>
      <c r="GD293" s="66"/>
      <c r="GE293" s="66"/>
      <c r="GF293" s="66"/>
      <c r="GG293" s="66"/>
      <c r="GH293" s="66"/>
      <c r="GI293" s="66"/>
      <c r="GJ293" s="66"/>
      <c r="GK293" s="66"/>
      <c r="GL293" s="66"/>
      <c r="GM293" s="66"/>
      <c r="GN293" s="66"/>
      <c r="GO293" s="66"/>
      <c r="GP293" s="66"/>
      <c r="GQ293" s="66"/>
      <c r="GR293" s="66"/>
      <c r="GS293" s="66"/>
      <c r="GT293" s="66"/>
      <c r="GU293" s="66"/>
      <c r="GV293" s="66"/>
      <c r="GW293" s="66"/>
      <c r="GX293" s="66"/>
      <c r="GY293" s="66"/>
      <c r="GZ293" s="66"/>
      <c r="HA293" s="66"/>
      <c r="HB293" s="66"/>
      <c r="HC293" s="66"/>
      <c r="HD293" s="66"/>
      <c r="HE293" s="66"/>
      <c r="HF293" s="66"/>
      <c r="HG293" s="66"/>
      <c r="HH293" s="66"/>
      <c r="HI293" s="66"/>
      <c r="HJ293" s="66"/>
      <c r="HK293" s="66"/>
      <c r="HL293" s="66"/>
      <c r="HM293" s="66"/>
      <c r="HN293" s="66"/>
      <c r="HO293" s="66"/>
      <c r="HP293" s="66"/>
      <c r="HQ293" s="66"/>
      <c r="HR293" s="66"/>
      <c r="HS293" s="66"/>
      <c r="HT293" s="66"/>
      <c r="HU293" s="66"/>
      <c r="HV293" s="66"/>
      <c r="HW293" s="66"/>
      <c r="HX293" s="66"/>
      <c r="HY293" s="66"/>
      <c r="HZ293" s="66"/>
      <c r="IA293" s="66"/>
      <c r="IB293" s="66"/>
      <c r="IC293" s="66"/>
      <c r="ID293" s="66"/>
      <c r="IE293" s="66"/>
      <c r="IF293" s="66"/>
      <c r="IG293" s="66"/>
      <c r="IH293" s="66"/>
      <c r="II293" s="66"/>
      <c r="IJ293" s="66"/>
      <c r="IK293" s="66"/>
      <c r="IL293" s="66"/>
      <c r="IM293" s="66"/>
      <c r="IN293" s="66"/>
      <c r="IO293" s="66"/>
      <c r="IP293" s="66"/>
      <c r="IQ293" s="66"/>
      <c r="IR293" s="66"/>
      <c r="IS293" s="66"/>
      <c r="IT293" s="66"/>
    </row>
    <row r="294" spans="1:254" s="58" customFormat="1" x14ac:dyDescent="0.25">
      <c r="A294" s="54">
        <f t="shared" si="11"/>
        <v>93</v>
      </c>
      <c r="B294" s="60" t="s">
        <v>59</v>
      </c>
      <c r="C294" s="61" t="s">
        <v>20</v>
      </c>
      <c r="D294" s="61">
        <v>1</v>
      </c>
      <c r="E294" s="162">
        <v>700000</v>
      </c>
      <c r="F294" s="67"/>
      <c r="G294" s="96"/>
      <c r="H294" s="57"/>
      <c r="I294" s="57"/>
      <c r="J294" s="57"/>
    </row>
    <row r="295" spans="1:254" s="58" customFormat="1" x14ac:dyDescent="0.25">
      <c r="A295" s="54">
        <f t="shared" si="11"/>
        <v>94</v>
      </c>
      <c r="B295" s="60" t="s">
        <v>59</v>
      </c>
      <c r="C295" s="61" t="s">
        <v>20</v>
      </c>
      <c r="D295" s="61">
        <v>1</v>
      </c>
      <c r="E295" s="162">
        <v>660000</v>
      </c>
      <c r="F295" s="67"/>
      <c r="G295" s="96"/>
      <c r="H295" s="57"/>
      <c r="I295" s="57"/>
      <c r="J295" s="57"/>
    </row>
    <row r="296" spans="1:254" s="58" customFormat="1" x14ac:dyDescent="0.25">
      <c r="A296" s="54">
        <f t="shared" si="11"/>
        <v>95</v>
      </c>
      <c r="B296" s="60" t="s">
        <v>300</v>
      </c>
      <c r="C296" s="61" t="s">
        <v>20</v>
      </c>
      <c r="D296" s="61">
        <v>1</v>
      </c>
      <c r="E296" s="162">
        <v>440000</v>
      </c>
      <c r="F296" s="67"/>
      <c r="G296" s="96"/>
      <c r="H296" s="57"/>
      <c r="I296" s="57"/>
      <c r="J296" s="57"/>
    </row>
    <row r="297" spans="1:254" s="58" customFormat="1" x14ac:dyDescent="0.25">
      <c r="A297" s="54">
        <f t="shared" si="11"/>
        <v>96</v>
      </c>
      <c r="B297" s="60" t="s">
        <v>301</v>
      </c>
      <c r="C297" s="61" t="s">
        <v>13</v>
      </c>
      <c r="D297" s="61">
        <v>8</v>
      </c>
      <c r="E297" s="162">
        <v>8360000</v>
      </c>
      <c r="F297" s="67"/>
      <c r="G297" s="96"/>
      <c r="H297" s="57"/>
      <c r="I297" s="57"/>
      <c r="J297" s="57"/>
    </row>
    <row r="298" spans="1:254" s="58" customFormat="1" x14ac:dyDescent="0.25">
      <c r="A298" s="54">
        <f t="shared" si="11"/>
        <v>97</v>
      </c>
      <c r="B298" s="60" t="s">
        <v>302</v>
      </c>
      <c r="C298" s="61" t="s">
        <v>13</v>
      </c>
      <c r="D298" s="61">
        <v>1</v>
      </c>
      <c r="E298" s="162">
        <v>1100000</v>
      </c>
      <c r="F298" s="67"/>
      <c r="G298" s="96"/>
      <c r="H298" s="57"/>
      <c r="I298" s="57"/>
      <c r="J298" s="57"/>
    </row>
    <row r="299" spans="1:254" s="58" customFormat="1" x14ac:dyDescent="0.25">
      <c r="A299" s="54">
        <f t="shared" si="11"/>
        <v>98</v>
      </c>
      <c r="B299" s="60" t="s">
        <v>303</v>
      </c>
      <c r="C299" s="61" t="s">
        <v>304</v>
      </c>
      <c r="D299" s="61">
        <v>5</v>
      </c>
      <c r="E299" s="162">
        <v>1980000</v>
      </c>
      <c r="F299" s="67"/>
      <c r="G299" s="96"/>
      <c r="H299" s="57"/>
      <c r="I299" s="57"/>
      <c r="J299" s="57"/>
    </row>
    <row r="300" spans="1:254" s="58" customFormat="1" x14ac:dyDescent="0.25">
      <c r="A300" s="54">
        <f t="shared" si="11"/>
        <v>99</v>
      </c>
      <c r="B300" s="60" t="s">
        <v>305</v>
      </c>
      <c r="C300" s="61" t="s">
        <v>13</v>
      </c>
      <c r="D300" s="61">
        <v>6</v>
      </c>
      <c r="E300" s="162">
        <v>17490000</v>
      </c>
      <c r="F300" s="67"/>
      <c r="G300" s="96"/>
      <c r="H300" s="57"/>
      <c r="I300" s="57"/>
      <c r="J300" s="57"/>
    </row>
    <row r="301" spans="1:254" s="58" customFormat="1" ht="31.5" x14ac:dyDescent="0.25">
      <c r="A301" s="54">
        <f t="shared" si="11"/>
        <v>100</v>
      </c>
      <c r="B301" s="60" t="s">
        <v>306</v>
      </c>
      <c r="C301" s="61" t="s">
        <v>20</v>
      </c>
      <c r="D301" s="61">
        <v>1</v>
      </c>
      <c r="E301" s="162">
        <v>4950000</v>
      </c>
      <c r="F301" s="67"/>
      <c r="G301" s="96"/>
      <c r="H301" s="57"/>
      <c r="I301" s="57"/>
      <c r="J301" s="57"/>
    </row>
    <row r="302" spans="1:254" s="58" customFormat="1" ht="31.5" x14ac:dyDescent="0.25">
      <c r="A302" s="54">
        <f t="shared" si="11"/>
        <v>101</v>
      </c>
      <c r="B302" s="60" t="s">
        <v>307</v>
      </c>
      <c r="C302" s="61" t="s">
        <v>20</v>
      </c>
      <c r="D302" s="61">
        <v>1</v>
      </c>
      <c r="E302" s="162">
        <v>2750000</v>
      </c>
      <c r="F302" s="67"/>
      <c r="G302" s="96"/>
      <c r="H302" s="57"/>
      <c r="I302" s="57"/>
      <c r="J302" s="57"/>
    </row>
    <row r="303" spans="1:254" s="66" customFormat="1" x14ac:dyDescent="0.25">
      <c r="A303" s="54">
        <f t="shared" si="11"/>
        <v>102</v>
      </c>
      <c r="B303" s="60" t="s">
        <v>305</v>
      </c>
      <c r="C303" s="61" t="s">
        <v>13</v>
      </c>
      <c r="D303" s="61">
        <v>4</v>
      </c>
      <c r="E303" s="162">
        <v>11660000</v>
      </c>
      <c r="F303" s="67"/>
      <c r="G303" s="96"/>
      <c r="H303" s="57"/>
      <c r="I303" s="57"/>
      <c r="J303" s="57"/>
      <c r="K303" s="58"/>
      <c r="L303" s="58"/>
      <c r="M303" s="58"/>
      <c r="N303" s="58"/>
      <c r="O303" s="58"/>
      <c r="P303" s="58"/>
      <c r="Q303" s="58"/>
      <c r="R303" s="58"/>
      <c r="S303" s="58"/>
      <c r="T303" s="58"/>
      <c r="U303" s="58"/>
      <c r="V303" s="58"/>
      <c r="W303" s="58"/>
      <c r="X303" s="58"/>
      <c r="Y303" s="58"/>
      <c r="Z303" s="58"/>
      <c r="AA303" s="58"/>
      <c r="AB303" s="58"/>
      <c r="AC303" s="58"/>
      <c r="AD303" s="58"/>
      <c r="AE303" s="58"/>
      <c r="AF303" s="58"/>
      <c r="AG303" s="58"/>
      <c r="AH303" s="58"/>
      <c r="AI303" s="58"/>
      <c r="AJ303" s="58"/>
      <c r="AK303" s="58"/>
      <c r="AL303" s="58"/>
      <c r="AM303" s="58"/>
      <c r="AN303" s="58"/>
      <c r="AO303" s="58"/>
      <c r="AP303" s="58"/>
      <c r="AQ303" s="58"/>
      <c r="AR303" s="58"/>
      <c r="AS303" s="58"/>
      <c r="AT303" s="58"/>
      <c r="AU303" s="58"/>
      <c r="AV303" s="58"/>
      <c r="AW303" s="58"/>
      <c r="AX303" s="58"/>
      <c r="AY303" s="58"/>
      <c r="AZ303" s="58"/>
      <c r="BA303" s="58"/>
      <c r="BB303" s="58"/>
      <c r="BC303" s="58"/>
      <c r="BD303" s="58"/>
      <c r="BE303" s="58"/>
      <c r="BF303" s="58"/>
      <c r="BG303" s="58"/>
      <c r="BH303" s="58"/>
      <c r="BI303" s="58"/>
      <c r="BJ303" s="58"/>
      <c r="BK303" s="58"/>
      <c r="BL303" s="58"/>
      <c r="BM303" s="58"/>
      <c r="BN303" s="58"/>
      <c r="BO303" s="58"/>
      <c r="BP303" s="58"/>
      <c r="BQ303" s="58"/>
      <c r="BR303" s="58"/>
      <c r="BS303" s="58"/>
      <c r="BT303" s="58"/>
      <c r="BU303" s="58"/>
      <c r="BV303" s="58"/>
      <c r="BW303" s="58"/>
      <c r="BX303" s="58"/>
      <c r="BY303" s="58"/>
      <c r="BZ303" s="58"/>
      <c r="CA303" s="58"/>
      <c r="CB303" s="58"/>
      <c r="CC303" s="58"/>
      <c r="CD303" s="58"/>
      <c r="CE303" s="58"/>
      <c r="CF303" s="58"/>
      <c r="CG303" s="58"/>
      <c r="CH303" s="58"/>
      <c r="CI303" s="58"/>
      <c r="CJ303" s="58"/>
      <c r="CK303" s="58"/>
      <c r="CL303" s="58"/>
      <c r="CM303" s="58"/>
      <c r="CN303" s="58"/>
      <c r="CO303" s="58"/>
      <c r="CP303" s="58"/>
      <c r="CQ303" s="58"/>
      <c r="CR303" s="58"/>
      <c r="CS303" s="58"/>
      <c r="CT303" s="58"/>
      <c r="CU303" s="58"/>
      <c r="CV303" s="58"/>
      <c r="CW303" s="58"/>
      <c r="CX303" s="58"/>
      <c r="CY303" s="58"/>
      <c r="CZ303" s="58"/>
      <c r="DA303" s="58"/>
      <c r="DB303" s="58"/>
      <c r="DC303" s="58"/>
      <c r="DD303" s="58"/>
      <c r="DE303" s="58"/>
      <c r="DF303" s="58"/>
      <c r="DG303" s="58"/>
      <c r="DH303" s="58"/>
      <c r="DI303" s="58"/>
      <c r="DJ303" s="58"/>
      <c r="DK303" s="58"/>
      <c r="DL303" s="58"/>
      <c r="DM303" s="58"/>
      <c r="DN303" s="58"/>
      <c r="DO303" s="58"/>
      <c r="DP303" s="58"/>
      <c r="DQ303" s="58"/>
      <c r="DR303" s="58"/>
      <c r="DS303" s="58"/>
      <c r="DT303" s="58"/>
      <c r="DU303" s="58"/>
      <c r="DV303" s="58"/>
      <c r="DW303" s="58"/>
      <c r="DX303" s="58"/>
      <c r="DY303" s="58"/>
      <c r="DZ303" s="58"/>
      <c r="EA303" s="58"/>
      <c r="EB303" s="58"/>
      <c r="EC303" s="58"/>
      <c r="ED303" s="58"/>
      <c r="EE303" s="58"/>
      <c r="EF303" s="58"/>
      <c r="EG303" s="58"/>
      <c r="EH303" s="58"/>
      <c r="EI303" s="58"/>
      <c r="EJ303" s="58"/>
      <c r="EK303" s="58"/>
      <c r="EL303" s="58"/>
      <c r="EM303" s="58"/>
      <c r="EN303" s="58"/>
      <c r="EO303" s="58"/>
      <c r="EP303" s="58"/>
      <c r="EQ303" s="58"/>
      <c r="ER303" s="58"/>
      <c r="ES303" s="58"/>
      <c r="ET303" s="58"/>
      <c r="EU303" s="58"/>
      <c r="EV303" s="58"/>
      <c r="EW303" s="58"/>
      <c r="EX303" s="58"/>
      <c r="EY303" s="58"/>
      <c r="EZ303" s="58"/>
      <c r="FA303" s="58"/>
      <c r="FB303" s="58"/>
      <c r="FC303" s="58"/>
      <c r="FD303" s="58"/>
      <c r="FE303" s="58"/>
      <c r="FF303" s="58"/>
      <c r="FG303" s="58"/>
      <c r="FH303" s="58"/>
      <c r="FI303" s="58"/>
      <c r="FJ303" s="58"/>
      <c r="FK303" s="58"/>
      <c r="FL303" s="58"/>
      <c r="FM303" s="58"/>
      <c r="FN303" s="58"/>
      <c r="FO303" s="58"/>
      <c r="FP303" s="58"/>
      <c r="FQ303" s="58"/>
      <c r="FR303" s="58"/>
      <c r="FS303" s="58"/>
      <c r="FT303" s="58"/>
      <c r="FU303" s="58"/>
      <c r="FV303" s="58"/>
      <c r="FW303" s="58"/>
      <c r="FX303" s="58"/>
      <c r="FY303" s="58"/>
      <c r="FZ303" s="58"/>
      <c r="GA303" s="58"/>
      <c r="GB303" s="58"/>
      <c r="GC303" s="58"/>
      <c r="GD303" s="58"/>
      <c r="GE303" s="58"/>
      <c r="GF303" s="58"/>
      <c r="GG303" s="58"/>
      <c r="GH303" s="58"/>
      <c r="GI303" s="58"/>
      <c r="GJ303" s="58"/>
      <c r="GK303" s="58"/>
      <c r="GL303" s="58"/>
      <c r="GM303" s="58"/>
      <c r="GN303" s="58"/>
      <c r="GO303" s="58"/>
      <c r="GP303" s="58"/>
      <c r="GQ303" s="58"/>
      <c r="GR303" s="58"/>
      <c r="GS303" s="58"/>
      <c r="GT303" s="58"/>
      <c r="GU303" s="58"/>
      <c r="GV303" s="58"/>
      <c r="GW303" s="58"/>
      <c r="GX303" s="58"/>
      <c r="GY303" s="58"/>
      <c r="GZ303" s="58"/>
      <c r="HA303" s="58"/>
      <c r="HB303" s="58"/>
      <c r="HC303" s="58"/>
      <c r="HD303" s="58"/>
      <c r="HE303" s="58"/>
      <c r="HF303" s="58"/>
      <c r="HG303" s="58"/>
      <c r="HH303" s="58"/>
      <c r="HI303" s="58"/>
      <c r="HJ303" s="58"/>
      <c r="HK303" s="58"/>
      <c r="HL303" s="58"/>
      <c r="HM303" s="58"/>
      <c r="HN303" s="58"/>
      <c r="HO303" s="58"/>
      <c r="HP303" s="58"/>
      <c r="HQ303" s="58"/>
      <c r="HR303" s="58"/>
      <c r="HS303" s="58"/>
      <c r="HT303" s="58"/>
      <c r="HU303" s="58"/>
      <c r="HV303" s="58"/>
      <c r="HW303" s="58"/>
      <c r="HX303" s="58"/>
      <c r="HY303" s="58"/>
      <c r="HZ303" s="58"/>
      <c r="IA303" s="58"/>
      <c r="IB303" s="58"/>
      <c r="IC303" s="58"/>
      <c r="ID303" s="58"/>
      <c r="IE303" s="58"/>
      <c r="IF303" s="58"/>
      <c r="IG303" s="58"/>
      <c r="IH303" s="58"/>
      <c r="II303" s="58"/>
      <c r="IJ303" s="58"/>
      <c r="IK303" s="58"/>
      <c r="IL303" s="58"/>
      <c r="IM303" s="58"/>
      <c r="IN303" s="58"/>
      <c r="IO303" s="58"/>
      <c r="IP303" s="58"/>
      <c r="IQ303" s="58"/>
      <c r="IR303" s="58"/>
      <c r="IS303" s="58"/>
      <c r="IT303" s="58"/>
    </row>
    <row r="304" spans="1:254" s="58" customFormat="1" x14ac:dyDescent="0.25">
      <c r="A304" s="54">
        <f t="shared" si="11"/>
        <v>103</v>
      </c>
      <c r="B304" s="60" t="s">
        <v>308</v>
      </c>
      <c r="C304" s="61" t="s">
        <v>20</v>
      </c>
      <c r="D304" s="61">
        <v>1</v>
      </c>
      <c r="E304" s="162">
        <v>3850000</v>
      </c>
      <c r="F304" s="67"/>
      <c r="G304" s="96"/>
      <c r="H304" s="57"/>
      <c r="I304" s="57"/>
      <c r="J304" s="57"/>
    </row>
    <row r="305" spans="1:254" s="58" customFormat="1" ht="31.5" x14ac:dyDescent="0.25">
      <c r="A305" s="54">
        <f t="shared" si="11"/>
        <v>104</v>
      </c>
      <c r="B305" s="60" t="s">
        <v>307</v>
      </c>
      <c r="C305" s="61" t="s">
        <v>20</v>
      </c>
      <c r="D305" s="61">
        <v>1</v>
      </c>
      <c r="E305" s="162">
        <v>2750000</v>
      </c>
      <c r="F305" s="67"/>
      <c r="G305" s="96"/>
      <c r="H305" s="57"/>
      <c r="I305" s="57"/>
      <c r="J305" s="57"/>
      <c r="Q305" s="66"/>
      <c r="R305" s="66"/>
      <c r="S305" s="66"/>
      <c r="T305" s="66"/>
      <c r="U305" s="66"/>
      <c r="V305" s="66"/>
      <c r="W305" s="66"/>
      <c r="X305" s="66"/>
      <c r="Y305" s="66"/>
      <c r="Z305" s="66"/>
      <c r="AA305" s="66"/>
      <c r="AB305" s="66"/>
      <c r="AC305" s="66"/>
      <c r="AD305" s="66"/>
      <c r="AE305" s="66"/>
      <c r="AF305" s="66"/>
      <c r="AG305" s="66"/>
      <c r="AH305" s="66"/>
      <c r="AI305" s="66"/>
      <c r="AJ305" s="66"/>
      <c r="AK305" s="66"/>
      <c r="AL305" s="66"/>
      <c r="AM305" s="66"/>
      <c r="AN305" s="66"/>
      <c r="AO305" s="66"/>
      <c r="AP305" s="66"/>
      <c r="AQ305" s="66"/>
      <c r="AR305" s="66"/>
      <c r="AS305" s="66"/>
      <c r="AT305" s="66"/>
      <c r="AU305" s="66"/>
      <c r="AV305" s="66"/>
      <c r="AW305" s="66"/>
      <c r="AX305" s="66"/>
      <c r="AY305" s="66"/>
      <c r="AZ305" s="66"/>
      <c r="BA305" s="66"/>
      <c r="BB305" s="66"/>
      <c r="BC305" s="66"/>
      <c r="BD305" s="66"/>
      <c r="BE305" s="66"/>
      <c r="BF305" s="66"/>
      <c r="BG305" s="66"/>
      <c r="BH305" s="66"/>
      <c r="BI305" s="66"/>
      <c r="BJ305" s="66"/>
      <c r="BK305" s="66"/>
      <c r="BL305" s="66"/>
      <c r="BM305" s="66"/>
      <c r="BN305" s="66"/>
      <c r="BO305" s="66"/>
      <c r="BP305" s="66"/>
      <c r="BQ305" s="66"/>
      <c r="BR305" s="66"/>
      <c r="BS305" s="66"/>
      <c r="BT305" s="66"/>
      <c r="BU305" s="66"/>
      <c r="BV305" s="66"/>
      <c r="BW305" s="66"/>
      <c r="BX305" s="66"/>
      <c r="BY305" s="66"/>
      <c r="BZ305" s="66"/>
      <c r="CA305" s="66"/>
      <c r="CB305" s="66"/>
      <c r="CC305" s="66"/>
      <c r="CD305" s="66"/>
      <c r="CE305" s="66"/>
      <c r="CF305" s="66"/>
      <c r="CG305" s="66"/>
      <c r="CH305" s="66"/>
      <c r="CI305" s="66"/>
      <c r="CJ305" s="66"/>
      <c r="CK305" s="66"/>
      <c r="CL305" s="66"/>
      <c r="CM305" s="66"/>
      <c r="CN305" s="66"/>
      <c r="CO305" s="66"/>
      <c r="CP305" s="66"/>
      <c r="CQ305" s="66"/>
      <c r="CR305" s="66"/>
      <c r="CS305" s="66"/>
      <c r="CT305" s="66"/>
      <c r="CU305" s="66"/>
      <c r="CV305" s="66"/>
      <c r="CW305" s="66"/>
      <c r="CX305" s="66"/>
      <c r="CY305" s="66"/>
      <c r="CZ305" s="66"/>
      <c r="DA305" s="66"/>
      <c r="DB305" s="66"/>
      <c r="DC305" s="66"/>
      <c r="DD305" s="66"/>
      <c r="DE305" s="66"/>
      <c r="DF305" s="66"/>
      <c r="DG305" s="66"/>
      <c r="DH305" s="66"/>
      <c r="DI305" s="66"/>
      <c r="DJ305" s="66"/>
      <c r="DK305" s="66"/>
      <c r="DL305" s="66"/>
      <c r="DM305" s="66"/>
      <c r="DN305" s="66"/>
      <c r="DO305" s="66"/>
      <c r="DP305" s="66"/>
      <c r="DQ305" s="66"/>
      <c r="DR305" s="66"/>
      <c r="DS305" s="66"/>
      <c r="DT305" s="66"/>
      <c r="DU305" s="66"/>
      <c r="DV305" s="66"/>
      <c r="DW305" s="66"/>
      <c r="DX305" s="66"/>
      <c r="DY305" s="66"/>
      <c r="DZ305" s="66"/>
      <c r="EA305" s="66"/>
      <c r="EB305" s="66"/>
      <c r="EC305" s="66"/>
      <c r="ED305" s="66"/>
      <c r="EE305" s="66"/>
      <c r="EF305" s="66"/>
      <c r="EG305" s="66"/>
      <c r="EH305" s="66"/>
      <c r="EI305" s="66"/>
      <c r="EJ305" s="66"/>
      <c r="EK305" s="66"/>
      <c r="EL305" s="66"/>
      <c r="EM305" s="66"/>
      <c r="EN305" s="66"/>
      <c r="EO305" s="66"/>
      <c r="EP305" s="66"/>
      <c r="EQ305" s="66"/>
      <c r="ER305" s="66"/>
      <c r="ES305" s="66"/>
      <c r="ET305" s="66"/>
      <c r="EU305" s="66"/>
      <c r="EV305" s="66"/>
      <c r="EW305" s="66"/>
      <c r="EX305" s="66"/>
      <c r="EY305" s="66"/>
      <c r="EZ305" s="66"/>
      <c r="FA305" s="66"/>
      <c r="FB305" s="66"/>
      <c r="FC305" s="66"/>
      <c r="FD305" s="66"/>
      <c r="FE305" s="66"/>
      <c r="FF305" s="66"/>
      <c r="FG305" s="66"/>
      <c r="FH305" s="66"/>
      <c r="FI305" s="66"/>
      <c r="FJ305" s="66"/>
      <c r="FK305" s="66"/>
      <c r="FL305" s="66"/>
      <c r="FM305" s="66"/>
      <c r="FN305" s="66"/>
      <c r="FO305" s="66"/>
      <c r="FP305" s="66"/>
      <c r="FQ305" s="66"/>
      <c r="FR305" s="66"/>
      <c r="FS305" s="66"/>
      <c r="FT305" s="66"/>
      <c r="FU305" s="66"/>
      <c r="FV305" s="66"/>
      <c r="FW305" s="66"/>
      <c r="FX305" s="66"/>
      <c r="FY305" s="66"/>
      <c r="FZ305" s="66"/>
      <c r="GA305" s="66"/>
      <c r="GB305" s="66"/>
      <c r="GC305" s="66"/>
      <c r="GD305" s="66"/>
      <c r="GE305" s="66"/>
      <c r="GF305" s="66"/>
      <c r="GG305" s="66"/>
      <c r="GH305" s="66"/>
      <c r="GI305" s="66"/>
      <c r="GJ305" s="66"/>
      <c r="GK305" s="66"/>
      <c r="GL305" s="66"/>
      <c r="GM305" s="66"/>
      <c r="GN305" s="66"/>
      <c r="GO305" s="66"/>
      <c r="GP305" s="66"/>
      <c r="GQ305" s="66"/>
      <c r="GR305" s="66"/>
      <c r="GS305" s="66"/>
      <c r="GT305" s="66"/>
      <c r="GU305" s="66"/>
      <c r="GV305" s="66"/>
      <c r="GW305" s="66"/>
      <c r="GX305" s="66"/>
      <c r="GY305" s="66"/>
      <c r="GZ305" s="66"/>
      <c r="HA305" s="66"/>
      <c r="HB305" s="66"/>
      <c r="HC305" s="66"/>
      <c r="HD305" s="66"/>
      <c r="HE305" s="66"/>
      <c r="HF305" s="66"/>
      <c r="HG305" s="66"/>
      <c r="HH305" s="66"/>
      <c r="HI305" s="66"/>
      <c r="HJ305" s="66"/>
      <c r="HK305" s="66"/>
      <c r="HL305" s="66"/>
      <c r="HM305" s="66"/>
      <c r="HN305" s="66"/>
      <c r="HO305" s="66"/>
      <c r="HP305" s="66"/>
      <c r="HQ305" s="66"/>
      <c r="HR305" s="66"/>
      <c r="HS305" s="66"/>
      <c r="HT305" s="66"/>
      <c r="HU305" s="66"/>
      <c r="HV305" s="66"/>
      <c r="HW305" s="66"/>
      <c r="HX305" s="66"/>
      <c r="HY305" s="66"/>
      <c r="HZ305" s="66"/>
      <c r="IA305" s="66"/>
      <c r="IB305" s="66"/>
      <c r="IC305" s="66"/>
      <c r="ID305" s="66"/>
      <c r="IE305" s="66"/>
      <c r="IF305" s="66"/>
      <c r="IG305" s="66"/>
      <c r="IH305" s="66"/>
      <c r="II305" s="66"/>
      <c r="IJ305" s="66"/>
      <c r="IK305" s="66"/>
      <c r="IL305" s="66"/>
      <c r="IM305" s="66"/>
      <c r="IN305" s="66"/>
      <c r="IO305" s="66"/>
      <c r="IP305" s="66"/>
      <c r="IQ305" s="66"/>
      <c r="IR305" s="66"/>
      <c r="IS305" s="66"/>
      <c r="IT305" s="66"/>
    </row>
    <row r="306" spans="1:254" s="58" customFormat="1" x14ac:dyDescent="0.25">
      <c r="A306" s="54">
        <f t="shared" si="11"/>
        <v>105</v>
      </c>
      <c r="B306" s="60" t="s">
        <v>59</v>
      </c>
      <c r="C306" s="61" t="s">
        <v>20</v>
      </c>
      <c r="D306" s="61">
        <v>2</v>
      </c>
      <c r="E306" s="162">
        <v>1320000</v>
      </c>
      <c r="F306" s="67"/>
      <c r="G306" s="96"/>
      <c r="H306" s="57"/>
      <c r="I306" s="57"/>
      <c r="J306" s="57"/>
    </row>
    <row r="307" spans="1:254" s="58" customFormat="1" x14ac:dyDescent="0.25">
      <c r="A307" s="54">
        <f t="shared" si="11"/>
        <v>106</v>
      </c>
      <c r="B307" s="60" t="s">
        <v>300</v>
      </c>
      <c r="C307" s="61" t="s">
        <v>20</v>
      </c>
      <c r="D307" s="61">
        <v>2</v>
      </c>
      <c r="E307" s="162">
        <v>880000</v>
      </c>
      <c r="F307" s="67"/>
      <c r="G307" s="96"/>
      <c r="H307" s="57"/>
      <c r="I307" s="57"/>
      <c r="J307" s="57"/>
    </row>
    <row r="308" spans="1:254" s="58" customFormat="1" x14ac:dyDescent="0.25">
      <c r="A308" s="54">
        <f t="shared" si="11"/>
        <v>107</v>
      </c>
      <c r="B308" s="60" t="s">
        <v>235</v>
      </c>
      <c r="C308" s="61" t="s">
        <v>20</v>
      </c>
      <c r="D308" s="61">
        <v>1</v>
      </c>
      <c r="E308" s="162">
        <v>1650000</v>
      </c>
      <c r="F308" s="67"/>
      <c r="G308" s="96"/>
      <c r="H308" s="57"/>
      <c r="I308" s="57"/>
      <c r="J308" s="57"/>
    </row>
    <row r="309" spans="1:254" s="66" customFormat="1" x14ac:dyDescent="0.25">
      <c r="A309" s="54">
        <f t="shared" si="11"/>
        <v>108</v>
      </c>
      <c r="B309" s="60" t="s">
        <v>59</v>
      </c>
      <c r="C309" s="61" t="s">
        <v>20</v>
      </c>
      <c r="D309" s="61">
        <v>3</v>
      </c>
      <c r="E309" s="162">
        <v>1980000</v>
      </c>
      <c r="F309" s="67"/>
      <c r="G309" s="96"/>
      <c r="H309" s="57"/>
      <c r="I309" s="57"/>
      <c r="J309" s="57"/>
      <c r="K309" s="58"/>
      <c r="L309" s="58"/>
      <c r="M309" s="58"/>
      <c r="N309" s="58"/>
      <c r="O309" s="58"/>
      <c r="P309" s="58"/>
      <c r="Q309" s="58"/>
      <c r="R309" s="58"/>
      <c r="S309" s="58"/>
      <c r="T309" s="58"/>
      <c r="U309" s="58"/>
      <c r="V309" s="58"/>
      <c r="W309" s="58"/>
      <c r="X309" s="58"/>
      <c r="Y309" s="58"/>
      <c r="Z309" s="58"/>
      <c r="AA309" s="58"/>
      <c r="AB309" s="58"/>
      <c r="AC309" s="58"/>
      <c r="AD309" s="58"/>
      <c r="AE309" s="58"/>
      <c r="AF309" s="58"/>
      <c r="AG309" s="58"/>
      <c r="AH309" s="58"/>
      <c r="AI309" s="58"/>
      <c r="AJ309" s="58"/>
      <c r="AK309" s="58"/>
      <c r="AL309" s="58"/>
      <c r="AM309" s="58"/>
      <c r="AN309" s="58"/>
      <c r="AO309" s="58"/>
      <c r="AP309" s="58"/>
      <c r="AQ309" s="58"/>
      <c r="AR309" s="58"/>
      <c r="AS309" s="58"/>
      <c r="AT309" s="58"/>
      <c r="AU309" s="58"/>
      <c r="AV309" s="58"/>
      <c r="AW309" s="58"/>
      <c r="AX309" s="58"/>
      <c r="AY309" s="58"/>
      <c r="AZ309" s="58"/>
      <c r="BA309" s="58"/>
      <c r="BB309" s="58"/>
      <c r="BC309" s="58"/>
      <c r="BD309" s="58"/>
      <c r="BE309" s="58"/>
      <c r="BF309" s="58"/>
      <c r="BG309" s="58"/>
      <c r="BH309" s="58"/>
      <c r="BI309" s="58"/>
      <c r="BJ309" s="58"/>
      <c r="BK309" s="58"/>
      <c r="BL309" s="58"/>
      <c r="BM309" s="58"/>
      <c r="BN309" s="58"/>
      <c r="BO309" s="58"/>
      <c r="BP309" s="58"/>
      <c r="BQ309" s="58"/>
      <c r="BR309" s="58"/>
      <c r="BS309" s="58"/>
      <c r="BT309" s="58"/>
      <c r="BU309" s="58"/>
      <c r="BV309" s="58"/>
      <c r="BW309" s="58"/>
      <c r="BX309" s="58"/>
      <c r="BY309" s="58"/>
      <c r="BZ309" s="58"/>
      <c r="CA309" s="58"/>
      <c r="CB309" s="58"/>
      <c r="CC309" s="58"/>
      <c r="CD309" s="58"/>
      <c r="CE309" s="58"/>
      <c r="CF309" s="58"/>
      <c r="CG309" s="58"/>
      <c r="CH309" s="58"/>
      <c r="CI309" s="58"/>
      <c r="CJ309" s="58"/>
      <c r="CK309" s="58"/>
      <c r="CL309" s="58"/>
      <c r="CM309" s="58"/>
      <c r="CN309" s="58"/>
      <c r="CO309" s="58"/>
      <c r="CP309" s="58"/>
      <c r="CQ309" s="58"/>
      <c r="CR309" s="58"/>
      <c r="CS309" s="58"/>
      <c r="CT309" s="58"/>
      <c r="CU309" s="58"/>
      <c r="CV309" s="58"/>
      <c r="CW309" s="58"/>
      <c r="CX309" s="58"/>
      <c r="CY309" s="58"/>
      <c r="CZ309" s="58"/>
      <c r="DA309" s="58"/>
      <c r="DB309" s="58"/>
      <c r="DC309" s="58"/>
      <c r="DD309" s="58"/>
      <c r="DE309" s="58"/>
      <c r="DF309" s="58"/>
      <c r="DG309" s="58"/>
      <c r="DH309" s="58"/>
      <c r="DI309" s="58"/>
      <c r="DJ309" s="58"/>
      <c r="DK309" s="58"/>
      <c r="DL309" s="58"/>
      <c r="DM309" s="58"/>
      <c r="DN309" s="58"/>
      <c r="DO309" s="58"/>
      <c r="DP309" s="58"/>
      <c r="DQ309" s="58"/>
      <c r="DR309" s="58"/>
      <c r="DS309" s="58"/>
      <c r="DT309" s="58"/>
      <c r="DU309" s="58"/>
      <c r="DV309" s="58"/>
      <c r="DW309" s="58"/>
      <c r="DX309" s="58"/>
      <c r="DY309" s="58"/>
      <c r="DZ309" s="58"/>
      <c r="EA309" s="58"/>
      <c r="EB309" s="58"/>
      <c r="EC309" s="58"/>
      <c r="ED309" s="58"/>
      <c r="EE309" s="58"/>
      <c r="EF309" s="58"/>
      <c r="EG309" s="58"/>
      <c r="EH309" s="58"/>
      <c r="EI309" s="58"/>
      <c r="EJ309" s="58"/>
      <c r="EK309" s="58"/>
      <c r="EL309" s="58"/>
      <c r="EM309" s="58"/>
      <c r="EN309" s="58"/>
      <c r="EO309" s="58"/>
      <c r="EP309" s="58"/>
      <c r="EQ309" s="58"/>
      <c r="ER309" s="58"/>
      <c r="ES309" s="58"/>
      <c r="ET309" s="58"/>
      <c r="EU309" s="58"/>
      <c r="EV309" s="58"/>
      <c r="EW309" s="58"/>
      <c r="EX309" s="58"/>
      <c r="EY309" s="58"/>
      <c r="EZ309" s="58"/>
      <c r="FA309" s="58"/>
      <c r="FB309" s="58"/>
      <c r="FC309" s="58"/>
      <c r="FD309" s="58"/>
      <c r="FE309" s="58"/>
      <c r="FF309" s="58"/>
      <c r="FG309" s="58"/>
      <c r="FH309" s="58"/>
      <c r="FI309" s="58"/>
      <c r="FJ309" s="58"/>
      <c r="FK309" s="58"/>
      <c r="FL309" s="58"/>
      <c r="FM309" s="58"/>
      <c r="FN309" s="58"/>
      <c r="FO309" s="58"/>
      <c r="FP309" s="58"/>
      <c r="FQ309" s="58"/>
      <c r="FR309" s="58"/>
      <c r="FS309" s="58"/>
      <c r="FT309" s="58"/>
      <c r="FU309" s="58"/>
      <c r="FV309" s="58"/>
      <c r="FW309" s="58"/>
      <c r="FX309" s="58"/>
      <c r="FY309" s="58"/>
      <c r="FZ309" s="58"/>
      <c r="GA309" s="58"/>
      <c r="GB309" s="58"/>
      <c r="GC309" s="58"/>
      <c r="GD309" s="58"/>
      <c r="GE309" s="58"/>
      <c r="GF309" s="58"/>
      <c r="GG309" s="58"/>
      <c r="GH309" s="58"/>
      <c r="GI309" s="58"/>
      <c r="GJ309" s="58"/>
      <c r="GK309" s="58"/>
      <c r="GL309" s="58"/>
      <c r="GM309" s="58"/>
      <c r="GN309" s="58"/>
      <c r="GO309" s="58"/>
      <c r="GP309" s="58"/>
      <c r="GQ309" s="58"/>
      <c r="GR309" s="58"/>
      <c r="GS309" s="58"/>
      <c r="GT309" s="58"/>
      <c r="GU309" s="58"/>
      <c r="GV309" s="58"/>
      <c r="GW309" s="58"/>
      <c r="GX309" s="58"/>
      <c r="GY309" s="58"/>
      <c r="GZ309" s="58"/>
      <c r="HA309" s="58"/>
      <c r="HB309" s="58"/>
      <c r="HC309" s="58"/>
      <c r="HD309" s="58"/>
      <c r="HE309" s="58"/>
      <c r="HF309" s="58"/>
      <c r="HG309" s="58"/>
      <c r="HH309" s="58"/>
      <c r="HI309" s="58"/>
      <c r="HJ309" s="58"/>
      <c r="HK309" s="58"/>
      <c r="HL309" s="58"/>
      <c r="HM309" s="58"/>
      <c r="HN309" s="58"/>
      <c r="HO309" s="58"/>
      <c r="HP309" s="58"/>
      <c r="HQ309" s="58"/>
      <c r="HR309" s="58"/>
      <c r="HS309" s="58"/>
      <c r="HT309" s="58"/>
      <c r="HU309" s="58"/>
      <c r="HV309" s="58"/>
      <c r="HW309" s="58"/>
      <c r="HX309" s="58"/>
      <c r="HY309" s="58"/>
      <c r="HZ309" s="58"/>
      <c r="IA309" s="58"/>
      <c r="IB309" s="58"/>
      <c r="IC309" s="58"/>
      <c r="ID309" s="58"/>
      <c r="IE309" s="58"/>
      <c r="IF309" s="58"/>
      <c r="IG309" s="58"/>
      <c r="IH309" s="58"/>
      <c r="II309" s="58"/>
      <c r="IJ309" s="58"/>
      <c r="IK309" s="58"/>
      <c r="IL309" s="58"/>
      <c r="IM309" s="58"/>
      <c r="IN309" s="58"/>
      <c r="IO309" s="58"/>
      <c r="IP309" s="58"/>
      <c r="IQ309" s="58"/>
      <c r="IR309" s="58"/>
      <c r="IS309" s="58"/>
      <c r="IT309" s="58"/>
    </row>
    <row r="310" spans="1:254" s="66" customFormat="1" x14ac:dyDescent="0.25">
      <c r="A310" s="54">
        <f t="shared" si="11"/>
        <v>109</v>
      </c>
      <c r="B310" s="60" t="s">
        <v>300</v>
      </c>
      <c r="C310" s="61" t="s">
        <v>20</v>
      </c>
      <c r="D310" s="61">
        <v>2</v>
      </c>
      <c r="E310" s="162">
        <v>880000</v>
      </c>
      <c r="F310" s="67"/>
      <c r="G310" s="96"/>
      <c r="H310" s="57"/>
      <c r="I310" s="57"/>
      <c r="J310" s="57"/>
      <c r="K310" s="58"/>
      <c r="L310" s="58"/>
      <c r="M310" s="58"/>
      <c r="N310" s="58"/>
      <c r="O310" s="58"/>
      <c r="P310" s="58"/>
      <c r="Q310" s="58"/>
      <c r="R310" s="58"/>
      <c r="S310" s="58"/>
      <c r="T310" s="58"/>
      <c r="U310" s="58"/>
      <c r="V310" s="58"/>
      <c r="W310" s="58"/>
      <c r="X310" s="58"/>
      <c r="Y310" s="58"/>
      <c r="Z310" s="58"/>
      <c r="AA310" s="58"/>
      <c r="AB310" s="58"/>
      <c r="AC310" s="58"/>
      <c r="AD310" s="58"/>
      <c r="AE310" s="58"/>
      <c r="AF310" s="58"/>
      <c r="AG310" s="58"/>
      <c r="AH310" s="58"/>
      <c r="AI310" s="58"/>
      <c r="AJ310" s="58"/>
      <c r="AK310" s="58"/>
      <c r="AL310" s="58"/>
      <c r="AM310" s="58"/>
      <c r="AN310" s="58"/>
      <c r="AO310" s="58"/>
      <c r="AP310" s="58"/>
      <c r="AQ310" s="58"/>
      <c r="AR310" s="58"/>
      <c r="AS310" s="58"/>
      <c r="AT310" s="58"/>
      <c r="AU310" s="58"/>
      <c r="AV310" s="58"/>
      <c r="AW310" s="58"/>
      <c r="AX310" s="58"/>
      <c r="AY310" s="58"/>
      <c r="AZ310" s="58"/>
      <c r="BA310" s="58"/>
      <c r="BB310" s="58"/>
      <c r="BC310" s="58"/>
      <c r="BD310" s="58"/>
      <c r="BE310" s="58"/>
      <c r="BF310" s="58"/>
      <c r="BG310" s="58"/>
      <c r="BH310" s="58"/>
      <c r="BI310" s="58"/>
      <c r="BJ310" s="58"/>
      <c r="BK310" s="58"/>
      <c r="BL310" s="58"/>
      <c r="BM310" s="58"/>
      <c r="BN310" s="58"/>
      <c r="BO310" s="58"/>
      <c r="BP310" s="58"/>
      <c r="BQ310" s="58"/>
      <c r="BR310" s="58"/>
      <c r="BS310" s="58"/>
      <c r="BT310" s="58"/>
      <c r="BU310" s="58"/>
      <c r="BV310" s="58"/>
      <c r="BW310" s="58"/>
      <c r="BX310" s="58"/>
      <c r="BY310" s="58"/>
      <c r="BZ310" s="58"/>
      <c r="CA310" s="58"/>
      <c r="CB310" s="58"/>
      <c r="CC310" s="58"/>
      <c r="CD310" s="58"/>
      <c r="CE310" s="58"/>
      <c r="CF310" s="58"/>
      <c r="CG310" s="58"/>
      <c r="CH310" s="58"/>
      <c r="CI310" s="58"/>
      <c r="CJ310" s="58"/>
      <c r="CK310" s="58"/>
      <c r="CL310" s="58"/>
      <c r="CM310" s="58"/>
      <c r="CN310" s="58"/>
      <c r="CO310" s="58"/>
      <c r="CP310" s="58"/>
      <c r="CQ310" s="58"/>
      <c r="CR310" s="58"/>
      <c r="CS310" s="58"/>
      <c r="CT310" s="58"/>
      <c r="CU310" s="58"/>
      <c r="CV310" s="58"/>
      <c r="CW310" s="58"/>
      <c r="CX310" s="58"/>
      <c r="CY310" s="58"/>
      <c r="CZ310" s="58"/>
      <c r="DA310" s="58"/>
      <c r="DB310" s="58"/>
      <c r="DC310" s="58"/>
      <c r="DD310" s="58"/>
      <c r="DE310" s="58"/>
      <c r="DF310" s="58"/>
      <c r="DG310" s="58"/>
      <c r="DH310" s="58"/>
      <c r="DI310" s="58"/>
      <c r="DJ310" s="58"/>
      <c r="DK310" s="58"/>
      <c r="DL310" s="58"/>
      <c r="DM310" s="58"/>
      <c r="DN310" s="58"/>
      <c r="DO310" s="58"/>
      <c r="DP310" s="58"/>
      <c r="DQ310" s="58"/>
      <c r="DR310" s="58"/>
      <c r="DS310" s="58"/>
      <c r="DT310" s="58"/>
      <c r="DU310" s="58"/>
      <c r="DV310" s="58"/>
      <c r="DW310" s="58"/>
      <c r="DX310" s="58"/>
      <c r="DY310" s="58"/>
      <c r="DZ310" s="58"/>
      <c r="EA310" s="58"/>
      <c r="EB310" s="58"/>
      <c r="EC310" s="58"/>
      <c r="ED310" s="58"/>
      <c r="EE310" s="58"/>
      <c r="EF310" s="58"/>
      <c r="EG310" s="58"/>
      <c r="EH310" s="58"/>
      <c r="EI310" s="58"/>
      <c r="EJ310" s="58"/>
      <c r="EK310" s="58"/>
      <c r="EL310" s="58"/>
      <c r="EM310" s="58"/>
      <c r="EN310" s="58"/>
      <c r="EO310" s="58"/>
      <c r="EP310" s="58"/>
      <c r="EQ310" s="58"/>
      <c r="ER310" s="58"/>
      <c r="ES310" s="58"/>
      <c r="ET310" s="58"/>
      <c r="EU310" s="58"/>
      <c r="EV310" s="58"/>
      <c r="EW310" s="58"/>
      <c r="EX310" s="58"/>
      <c r="EY310" s="58"/>
      <c r="EZ310" s="58"/>
      <c r="FA310" s="58"/>
      <c r="FB310" s="58"/>
      <c r="FC310" s="58"/>
      <c r="FD310" s="58"/>
      <c r="FE310" s="58"/>
      <c r="FF310" s="58"/>
      <c r="FG310" s="58"/>
      <c r="FH310" s="58"/>
      <c r="FI310" s="58"/>
      <c r="FJ310" s="58"/>
      <c r="FK310" s="58"/>
      <c r="FL310" s="58"/>
      <c r="FM310" s="58"/>
      <c r="FN310" s="58"/>
      <c r="FO310" s="58"/>
      <c r="FP310" s="58"/>
      <c r="FQ310" s="58"/>
      <c r="FR310" s="58"/>
      <c r="FS310" s="58"/>
      <c r="FT310" s="58"/>
      <c r="FU310" s="58"/>
      <c r="FV310" s="58"/>
      <c r="FW310" s="58"/>
      <c r="FX310" s="58"/>
      <c r="FY310" s="58"/>
      <c r="FZ310" s="58"/>
      <c r="GA310" s="58"/>
      <c r="GB310" s="58"/>
      <c r="GC310" s="58"/>
      <c r="GD310" s="58"/>
      <c r="GE310" s="58"/>
      <c r="GF310" s="58"/>
      <c r="GG310" s="58"/>
      <c r="GH310" s="58"/>
      <c r="GI310" s="58"/>
      <c r="GJ310" s="58"/>
      <c r="GK310" s="58"/>
      <c r="GL310" s="58"/>
      <c r="GM310" s="58"/>
      <c r="GN310" s="58"/>
      <c r="GO310" s="58"/>
      <c r="GP310" s="58"/>
      <c r="GQ310" s="58"/>
      <c r="GR310" s="58"/>
      <c r="GS310" s="58"/>
      <c r="GT310" s="58"/>
      <c r="GU310" s="58"/>
      <c r="GV310" s="58"/>
      <c r="GW310" s="58"/>
      <c r="GX310" s="58"/>
      <c r="GY310" s="58"/>
      <c r="GZ310" s="58"/>
      <c r="HA310" s="58"/>
      <c r="HB310" s="58"/>
      <c r="HC310" s="58"/>
      <c r="HD310" s="58"/>
      <c r="HE310" s="58"/>
      <c r="HF310" s="58"/>
      <c r="HG310" s="58"/>
      <c r="HH310" s="58"/>
      <c r="HI310" s="58"/>
      <c r="HJ310" s="58"/>
      <c r="HK310" s="58"/>
      <c r="HL310" s="58"/>
      <c r="HM310" s="58"/>
      <c r="HN310" s="58"/>
      <c r="HO310" s="58"/>
      <c r="HP310" s="58"/>
      <c r="HQ310" s="58"/>
      <c r="HR310" s="58"/>
      <c r="HS310" s="58"/>
      <c r="HT310" s="58"/>
      <c r="HU310" s="58"/>
      <c r="HV310" s="58"/>
      <c r="HW310" s="58"/>
      <c r="HX310" s="58"/>
      <c r="HY310" s="58"/>
      <c r="HZ310" s="58"/>
      <c r="IA310" s="58"/>
      <c r="IB310" s="58"/>
      <c r="IC310" s="58"/>
      <c r="ID310" s="58"/>
      <c r="IE310" s="58"/>
      <c r="IF310" s="58"/>
      <c r="IG310" s="58"/>
      <c r="IH310" s="58"/>
      <c r="II310" s="58"/>
      <c r="IJ310" s="58"/>
      <c r="IK310" s="58"/>
      <c r="IL310" s="58"/>
      <c r="IM310" s="58"/>
      <c r="IN310" s="58"/>
      <c r="IO310" s="58"/>
      <c r="IP310" s="58"/>
      <c r="IQ310" s="58"/>
      <c r="IR310" s="58"/>
      <c r="IS310" s="58"/>
      <c r="IT310" s="58"/>
    </row>
    <row r="311" spans="1:254" s="66" customFormat="1" x14ac:dyDescent="0.25">
      <c r="A311" s="54"/>
      <c r="B311" s="53" t="s">
        <v>309</v>
      </c>
      <c r="C311" s="54"/>
      <c r="D311" s="55"/>
      <c r="E311" s="161">
        <f>+SUM(E312:E314)</f>
        <v>85190000</v>
      </c>
      <c r="F311" s="56"/>
      <c r="G311" s="95"/>
    </row>
    <row r="312" spans="1:254" s="58" customFormat="1" x14ac:dyDescent="0.25">
      <c r="A312" s="54">
        <f>+A310+1</f>
        <v>110</v>
      </c>
      <c r="B312" s="59" t="s">
        <v>248</v>
      </c>
      <c r="C312" s="54" t="s">
        <v>20</v>
      </c>
      <c r="D312" s="55">
        <v>1</v>
      </c>
      <c r="E312" s="162">
        <v>12000000</v>
      </c>
      <c r="F312" s="56"/>
      <c r="G312" s="95">
        <f>E312/D312</f>
        <v>12000000</v>
      </c>
      <c r="H312" s="66"/>
      <c r="I312" s="66"/>
      <c r="J312" s="66"/>
      <c r="K312" s="66"/>
      <c r="L312" s="66"/>
      <c r="M312" s="66"/>
      <c r="N312" s="66"/>
      <c r="O312" s="66"/>
      <c r="P312" s="66"/>
      <c r="Q312" s="66"/>
      <c r="R312" s="66"/>
      <c r="S312" s="66"/>
      <c r="T312" s="66"/>
      <c r="U312" s="66"/>
      <c r="V312" s="66"/>
      <c r="W312" s="66"/>
      <c r="X312" s="66"/>
      <c r="Y312" s="66"/>
      <c r="Z312" s="66"/>
      <c r="AA312" s="66"/>
      <c r="AB312" s="66"/>
      <c r="AC312" s="66"/>
      <c r="AD312" s="66"/>
      <c r="AE312" s="66"/>
      <c r="AF312" s="66"/>
      <c r="AG312" s="66"/>
      <c r="AH312" s="66"/>
      <c r="AI312" s="66"/>
      <c r="AJ312" s="66"/>
      <c r="AK312" s="66"/>
      <c r="AL312" s="66"/>
      <c r="AM312" s="66"/>
      <c r="AN312" s="66"/>
      <c r="AO312" s="66"/>
      <c r="AP312" s="66"/>
      <c r="AQ312" s="66"/>
      <c r="AR312" s="66"/>
      <c r="AS312" s="66"/>
      <c r="AT312" s="66"/>
      <c r="AU312" s="66"/>
      <c r="AV312" s="66"/>
      <c r="AW312" s="66"/>
      <c r="AX312" s="66"/>
      <c r="AY312" s="66"/>
      <c r="AZ312" s="66"/>
      <c r="BA312" s="66"/>
      <c r="BB312" s="66"/>
      <c r="BC312" s="66"/>
      <c r="BD312" s="66"/>
      <c r="BE312" s="66"/>
      <c r="BF312" s="66"/>
      <c r="BG312" s="66"/>
      <c r="BH312" s="66"/>
      <c r="BI312" s="66"/>
      <c r="BJ312" s="66"/>
      <c r="BK312" s="66"/>
      <c r="BL312" s="66"/>
      <c r="BM312" s="66"/>
      <c r="BN312" s="66"/>
      <c r="BO312" s="66"/>
      <c r="BP312" s="66"/>
      <c r="BQ312" s="66"/>
      <c r="BR312" s="66"/>
      <c r="BS312" s="66"/>
      <c r="BT312" s="66"/>
      <c r="BU312" s="66"/>
      <c r="BV312" s="66"/>
      <c r="BW312" s="66"/>
      <c r="BX312" s="66"/>
      <c r="BY312" s="66"/>
      <c r="BZ312" s="66"/>
      <c r="CA312" s="66"/>
      <c r="CB312" s="66"/>
      <c r="CC312" s="66"/>
      <c r="CD312" s="66"/>
      <c r="CE312" s="66"/>
      <c r="CF312" s="66"/>
      <c r="CG312" s="66"/>
      <c r="CH312" s="66"/>
      <c r="CI312" s="66"/>
      <c r="CJ312" s="66"/>
      <c r="CK312" s="66"/>
      <c r="CL312" s="66"/>
      <c r="CM312" s="66"/>
      <c r="CN312" s="66"/>
      <c r="CO312" s="66"/>
      <c r="CP312" s="66"/>
      <c r="CQ312" s="66"/>
      <c r="CR312" s="66"/>
      <c r="CS312" s="66"/>
      <c r="CT312" s="66"/>
      <c r="CU312" s="66"/>
      <c r="CV312" s="66"/>
      <c r="CW312" s="66"/>
      <c r="CX312" s="66"/>
      <c r="CY312" s="66"/>
      <c r="CZ312" s="66"/>
      <c r="DA312" s="66"/>
      <c r="DB312" s="66"/>
      <c r="DC312" s="66"/>
      <c r="DD312" s="66"/>
      <c r="DE312" s="66"/>
      <c r="DF312" s="66"/>
      <c r="DG312" s="66"/>
      <c r="DH312" s="66"/>
      <c r="DI312" s="66"/>
      <c r="DJ312" s="66"/>
      <c r="DK312" s="66"/>
      <c r="DL312" s="66"/>
      <c r="DM312" s="66"/>
      <c r="DN312" s="66"/>
      <c r="DO312" s="66"/>
      <c r="DP312" s="66"/>
      <c r="DQ312" s="66"/>
      <c r="DR312" s="66"/>
      <c r="DS312" s="66"/>
      <c r="DT312" s="66"/>
      <c r="DU312" s="66"/>
      <c r="DV312" s="66"/>
      <c r="DW312" s="66"/>
      <c r="DX312" s="66"/>
      <c r="DY312" s="66"/>
      <c r="DZ312" s="66"/>
      <c r="EA312" s="66"/>
      <c r="EB312" s="66"/>
      <c r="EC312" s="66"/>
      <c r="ED312" s="66"/>
      <c r="EE312" s="66"/>
      <c r="EF312" s="66"/>
      <c r="EG312" s="66"/>
      <c r="EH312" s="66"/>
      <c r="EI312" s="66"/>
      <c r="EJ312" s="66"/>
      <c r="EK312" s="66"/>
      <c r="EL312" s="66"/>
      <c r="EM312" s="66"/>
      <c r="EN312" s="66"/>
      <c r="EO312" s="66"/>
      <c r="EP312" s="66"/>
      <c r="EQ312" s="66"/>
      <c r="ER312" s="66"/>
      <c r="ES312" s="66"/>
      <c r="ET312" s="66"/>
      <c r="EU312" s="66"/>
      <c r="EV312" s="66"/>
      <c r="EW312" s="66"/>
      <c r="EX312" s="66"/>
      <c r="EY312" s="66"/>
      <c r="EZ312" s="66"/>
      <c r="FA312" s="66"/>
      <c r="FB312" s="66"/>
      <c r="FC312" s="66"/>
      <c r="FD312" s="66"/>
      <c r="FE312" s="66"/>
      <c r="FF312" s="66"/>
      <c r="FG312" s="66"/>
      <c r="FH312" s="66"/>
      <c r="FI312" s="66"/>
      <c r="FJ312" s="66"/>
      <c r="FK312" s="66"/>
      <c r="FL312" s="66"/>
      <c r="FM312" s="66"/>
      <c r="FN312" s="66"/>
      <c r="FO312" s="66"/>
      <c r="FP312" s="66"/>
      <c r="FQ312" s="66"/>
      <c r="FR312" s="66"/>
      <c r="FS312" s="66"/>
      <c r="FT312" s="66"/>
      <c r="FU312" s="66"/>
      <c r="FV312" s="66"/>
      <c r="FW312" s="66"/>
      <c r="FX312" s="66"/>
      <c r="FY312" s="66"/>
      <c r="FZ312" s="66"/>
      <c r="GA312" s="66"/>
      <c r="GB312" s="66"/>
      <c r="GC312" s="66"/>
      <c r="GD312" s="66"/>
      <c r="GE312" s="66"/>
      <c r="GF312" s="66"/>
      <c r="GG312" s="66"/>
      <c r="GH312" s="66"/>
      <c r="GI312" s="66"/>
      <c r="GJ312" s="66"/>
      <c r="GK312" s="66"/>
      <c r="GL312" s="66"/>
      <c r="GM312" s="66"/>
      <c r="GN312" s="66"/>
      <c r="GO312" s="66"/>
      <c r="GP312" s="66"/>
      <c r="GQ312" s="66"/>
      <c r="GR312" s="66"/>
      <c r="GS312" s="66"/>
      <c r="GT312" s="66"/>
      <c r="GU312" s="66"/>
      <c r="GV312" s="66"/>
      <c r="GW312" s="66"/>
      <c r="GX312" s="66"/>
      <c r="GY312" s="66"/>
      <c r="GZ312" s="66"/>
      <c r="HA312" s="66"/>
      <c r="HB312" s="66"/>
      <c r="HC312" s="66"/>
      <c r="HD312" s="66"/>
      <c r="HE312" s="66"/>
      <c r="HF312" s="66"/>
      <c r="HG312" s="66"/>
      <c r="HH312" s="66"/>
      <c r="HI312" s="66"/>
      <c r="HJ312" s="66"/>
      <c r="HK312" s="66"/>
      <c r="HL312" s="66"/>
      <c r="HM312" s="66"/>
      <c r="HN312" s="66"/>
      <c r="HO312" s="66"/>
      <c r="HP312" s="66"/>
      <c r="HQ312" s="66"/>
      <c r="HR312" s="66"/>
      <c r="HS312" s="66"/>
      <c r="HT312" s="66"/>
      <c r="HU312" s="66"/>
      <c r="HV312" s="66"/>
      <c r="HW312" s="66"/>
      <c r="HX312" s="66"/>
      <c r="HY312" s="66"/>
      <c r="HZ312" s="66"/>
      <c r="IA312" s="66"/>
      <c r="IB312" s="66"/>
      <c r="IC312" s="66"/>
      <c r="ID312" s="66"/>
      <c r="IE312" s="66"/>
      <c r="IF312" s="66"/>
      <c r="IG312" s="66"/>
      <c r="IH312" s="66"/>
      <c r="II312" s="66"/>
      <c r="IJ312" s="66"/>
      <c r="IK312" s="66"/>
      <c r="IL312" s="66"/>
      <c r="IM312" s="66"/>
      <c r="IN312" s="66"/>
      <c r="IO312" s="66"/>
      <c r="IP312" s="66"/>
      <c r="IQ312" s="66"/>
      <c r="IR312" s="66"/>
      <c r="IS312" s="66"/>
      <c r="IT312" s="66"/>
    </row>
    <row r="313" spans="1:254" s="66" customFormat="1" ht="31.5" x14ac:dyDescent="0.25">
      <c r="A313" s="54">
        <f t="shared" si="11"/>
        <v>111</v>
      </c>
      <c r="B313" s="59" t="s">
        <v>215</v>
      </c>
      <c r="C313" s="54" t="s">
        <v>13</v>
      </c>
      <c r="D313" s="55">
        <v>5</v>
      </c>
      <c r="E313" s="162">
        <v>66990000</v>
      </c>
      <c r="F313" s="56"/>
      <c r="G313" s="95">
        <f>E313/D313</f>
        <v>13398000</v>
      </c>
    </row>
    <row r="314" spans="1:254" s="66" customFormat="1" x14ac:dyDescent="0.25">
      <c r="A314" s="54">
        <f t="shared" si="11"/>
        <v>112</v>
      </c>
      <c r="B314" s="60" t="s">
        <v>273</v>
      </c>
      <c r="C314" s="61" t="s">
        <v>20</v>
      </c>
      <c r="D314" s="61">
        <v>1</v>
      </c>
      <c r="E314" s="162">
        <v>6200000</v>
      </c>
      <c r="F314" s="63"/>
      <c r="G314" s="96"/>
      <c r="H314" s="57"/>
      <c r="I314" s="57"/>
      <c r="J314" s="57"/>
      <c r="K314" s="58"/>
      <c r="L314" s="58"/>
      <c r="M314" s="58"/>
      <c r="N314" s="58"/>
      <c r="O314" s="58"/>
      <c r="P314" s="58"/>
      <c r="Q314" s="58"/>
      <c r="R314" s="58"/>
      <c r="S314" s="58"/>
      <c r="T314" s="58"/>
      <c r="U314" s="58"/>
      <c r="V314" s="58"/>
      <c r="W314" s="58"/>
      <c r="X314" s="58"/>
      <c r="Y314" s="58"/>
      <c r="Z314" s="58"/>
      <c r="AA314" s="58"/>
      <c r="AB314" s="58"/>
      <c r="AC314" s="58"/>
      <c r="AD314" s="58"/>
      <c r="AE314" s="58"/>
      <c r="AF314" s="58"/>
      <c r="AG314" s="58"/>
      <c r="AH314" s="58"/>
      <c r="AI314" s="58"/>
      <c r="AJ314" s="58"/>
      <c r="AK314" s="58"/>
      <c r="AL314" s="58"/>
      <c r="AM314" s="58"/>
      <c r="AN314" s="58"/>
      <c r="AO314" s="58"/>
      <c r="AP314" s="58"/>
      <c r="AQ314" s="58"/>
      <c r="AR314" s="58"/>
      <c r="AS314" s="58"/>
      <c r="AT314" s="58"/>
      <c r="AU314" s="58"/>
      <c r="AV314" s="58"/>
      <c r="AW314" s="58"/>
      <c r="AX314" s="58"/>
      <c r="AY314" s="58"/>
      <c r="AZ314" s="58"/>
      <c r="BA314" s="58"/>
      <c r="BB314" s="58"/>
      <c r="BC314" s="58"/>
      <c r="BD314" s="58"/>
      <c r="BE314" s="58"/>
      <c r="BF314" s="58"/>
      <c r="BG314" s="58"/>
      <c r="BH314" s="58"/>
      <c r="BI314" s="58"/>
      <c r="BJ314" s="58"/>
      <c r="BK314" s="58"/>
      <c r="BL314" s="58"/>
      <c r="BM314" s="58"/>
      <c r="BN314" s="58"/>
      <c r="BO314" s="58"/>
      <c r="BP314" s="58"/>
      <c r="BQ314" s="58"/>
      <c r="BR314" s="58"/>
      <c r="BS314" s="58"/>
      <c r="BT314" s="58"/>
      <c r="BU314" s="58"/>
      <c r="BV314" s="58"/>
      <c r="BW314" s="58"/>
      <c r="BX314" s="58"/>
      <c r="BY314" s="58"/>
      <c r="BZ314" s="58"/>
      <c r="CA314" s="58"/>
      <c r="CB314" s="58"/>
      <c r="CC314" s="58"/>
      <c r="CD314" s="58"/>
      <c r="CE314" s="58"/>
      <c r="CF314" s="58"/>
      <c r="CG314" s="58"/>
      <c r="CH314" s="58"/>
      <c r="CI314" s="58"/>
      <c r="CJ314" s="58"/>
      <c r="CK314" s="58"/>
      <c r="CL314" s="58"/>
      <c r="CM314" s="58"/>
      <c r="CN314" s="58"/>
      <c r="CO314" s="58"/>
      <c r="CP314" s="58"/>
      <c r="CQ314" s="58"/>
      <c r="CR314" s="58"/>
      <c r="CS314" s="58"/>
      <c r="CT314" s="58"/>
      <c r="CU314" s="58"/>
      <c r="CV314" s="58"/>
      <c r="CW314" s="58"/>
      <c r="CX314" s="58"/>
      <c r="CY314" s="58"/>
      <c r="CZ314" s="58"/>
      <c r="DA314" s="58"/>
      <c r="DB314" s="58"/>
      <c r="DC314" s="58"/>
      <c r="DD314" s="58"/>
      <c r="DE314" s="58"/>
      <c r="DF314" s="58"/>
      <c r="DG314" s="58"/>
      <c r="DH314" s="58"/>
      <c r="DI314" s="58"/>
      <c r="DJ314" s="58"/>
      <c r="DK314" s="58"/>
      <c r="DL314" s="58"/>
      <c r="DM314" s="58"/>
      <c r="DN314" s="58"/>
      <c r="DO314" s="58"/>
      <c r="DP314" s="58"/>
      <c r="DQ314" s="58"/>
      <c r="DR314" s="58"/>
      <c r="DS314" s="58"/>
      <c r="DT314" s="58"/>
      <c r="DU314" s="58"/>
      <c r="DV314" s="58"/>
      <c r="DW314" s="58"/>
      <c r="DX314" s="58"/>
      <c r="DY314" s="58"/>
      <c r="DZ314" s="58"/>
      <c r="EA314" s="58"/>
      <c r="EB314" s="58"/>
      <c r="EC314" s="58"/>
      <c r="ED314" s="58"/>
      <c r="EE314" s="58"/>
      <c r="EF314" s="58"/>
      <c r="EG314" s="58"/>
      <c r="EH314" s="58"/>
      <c r="EI314" s="58"/>
      <c r="EJ314" s="58"/>
      <c r="EK314" s="58"/>
      <c r="EL314" s="58"/>
      <c r="EM314" s="58"/>
      <c r="EN314" s="58"/>
      <c r="EO314" s="58"/>
      <c r="EP314" s="58"/>
      <c r="EQ314" s="58"/>
      <c r="ER314" s="58"/>
      <c r="ES314" s="58"/>
      <c r="ET314" s="58"/>
      <c r="EU314" s="58"/>
      <c r="EV314" s="58"/>
      <c r="EW314" s="58"/>
      <c r="EX314" s="58"/>
      <c r="EY314" s="58"/>
      <c r="EZ314" s="58"/>
      <c r="FA314" s="58"/>
      <c r="FB314" s="58"/>
      <c r="FC314" s="58"/>
      <c r="FD314" s="58"/>
      <c r="FE314" s="58"/>
      <c r="FF314" s="58"/>
      <c r="FG314" s="58"/>
      <c r="FH314" s="58"/>
      <c r="FI314" s="58"/>
      <c r="FJ314" s="58"/>
      <c r="FK314" s="58"/>
      <c r="FL314" s="58"/>
      <c r="FM314" s="58"/>
      <c r="FN314" s="58"/>
      <c r="FO314" s="58"/>
      <c r="FP314" s="58"/>
      <c r="FQ314" s="58"/>
      <c r="FR314" s="58"/>
      <c r="FS314" s="58"/>
      <c r="FT314" s="58"/>
      <c r="FU314" s="58"/>
      <c r="FV314" s="58"/>
      <c r="FW314" s="58"/>
      <c r="FX314" s="58"/>
      <c r="FY314" s="58"/>
      <c r="FZ314" s="58"/>
      <c r="GA314" s="58"/>
      <c r="GB314" s="58"/>
      <c r="GC314" s="58"/>
      <c r="GD314" s="58"/>
      <c r="GE314" s="58"/>
      <c r="GF314" s="58"/>
      <c r="GG314" s="58"/>
      <c r="GH314" s="58"/>
      <c r="GI314" s="58"/>
      <c r="GJ314" s="58"/>
      <c r="GK314" s="58"/>
      <c r="GL314" s="58"/>
      <c r="GM314" s="58"/>
      <c r="GN314" s="58"/>
      <c r="GO314" s="58"/>
      <c r="GP314" s="58"/>
      <c r="GQ314" s="58"/>
      <c r="GR314" s="58"/>
      <c r="GS314" s="58"/>
      <c r="GT314" s="58"/>
      <c r="GU314" s="58"/>
      <c r="GV314" s="58"/>
      <c r="GW314" s="58"/>
      <c r="GX314" s="58"/>
      <c r="GY314" s="58"/>
      <c r="GZ314" s="58"/>
      <c r="HA314" s="58"/>
      <c r="HB314" s="58"/>
      <c r="HC314" s="58"/>
      <c r="HD314" s="58"/>
      <c r="HE314" s="58"/>
      <c r="HF314" s="58"/>
      <c r="HG314" s="58"/>
      <c r="HH314" s="58"/>
      <c r="HI314" s="58"/>
      <c r="HJ314" s="58"/>
      <c r="HK314" s="58"/>
      <c r="HL314" s="58"/>
      <c r="HM314" s="58"/>
      <c r="HN314" s="58"/>
      <c r="HO314" s="58"/>
      <c r="HP314" s="58"/>
      <c r="HQ314" s="58"/>
      <c r="HR314" s="58"/>
      <c r="HS314" s="58"/>
      <c r="HT314" s="58"/>
      <c r="HU314" s="58"/>
      <c r="HV314" s="58"/>
      <c r="HW314" s="58"/>
      <c r="HX314" s="58"/>
      <c r="HY314" s="58"/>
      <c r="HZ314" s="58"/>
      <c r="IA314" s="58"/>
      <c r="IB314" s="58"/>
      <c r="IC314" s="58"/>
      <c r="ID314" s="58"/>
      <c r="IE314" s="58"/>
      <c r="IF314" s="58"/>
      <c r="IG314" s="58"/>
      <c r="IH314" s="58"/>
      <c r="II314" s="58"/>
      <c r="IJ314" s="58"/>
      <c r="IK314" s="58"/>
      <c r="IL314" s="58"/>
      <c r="IM314" s="58"/>
      <c r="IN314" s="58"/>
      <c r="IO314" s="58"/>
      <c r="IP314" s="58"/>
      <c r="IQ314" s="58"/>
      <c r="IR314" s="58"/>
      <c r="IS314" s="58"/>
      <c r="IT314" s="58"/>
    </row>
    <row r="315" spans="1:254" s="66" customFormat="1" ht="31.5" x14ac:dyDescent="0.25">
      <c r="A315" s="54"/>
      <c r="B315" s="53" t="s">
        <v>189</v>
      </c>
      <c r="C315" s="54"/>
      <c r="D315" s="55"/>
      <c r="E315" s="161">
        <f>+SUM(E316:E324)</f>
        <v>101560000</v>
      </c>
      <c r="F315" s="56"/>
      <c r="G315" s="95"/>
    </row>
    <row r="316" spans="1:254" s="66" customFormat="1" ht="31.5" x14ac:dyDescent="0.25">
      <c r="A316" s="54">
        <f>+A314+1</f>
        <v>113</v>
      </c>
      <c r="B316" s="59" t="s">
        <v>310</v>
      </c>
      <c r="C316" s="54" t="s">
        <v>20</v>
      </c>
      <c r="D316" s="55">
        <v>1</v>
      </c>
      <c r="E316" s="162">
        <v>9970000</v>
      </c>
      <c r="F316" s="56"/>
      <c r="G316" s="95">
        <f>E316/D316</f>
        <v>9970000</v>
      </c>
    </row>
    <row r="317" spans="1:254" s="66" customFormat="1" ht="31.5" x14ac:dyDescent="0.25">
      <c r="A317" s="54">
        <f t="shared" si="11"/>
        <v>114</v>
      </c>
      <c r="B317" s="59" t="s">
        <v>311</v>
      </c>
      <c r="C317" s="54" t="s">
        <v>13</v>
      </c>
      <c r="D317" s="55">
        <v>2</v>
      </c>
      <c r="E317" s="162">
        <v>29000000</v>
      </c>
      <c r="F317" s="67"/>
      <c r="G317" s="95">
        <f>E317/D317</f>
        <v>14500000</v>
      </c>
    </row>
    <row r="318" spans="1:254" s="58" customFormat="1" x14ac:dyDescent="0.25">
      <c r="A318" s="54">
        <f t="shared" si="11"/>
        <v>115</v>
      </c>
      <c r="B318" s="59" t="s">
        <v>248</v>
      </c>
      <c r="C318" s="54" t="s">
        <v>20</v>
      </c>
      <c r="D318" s="55">
        <v>1</v>
      </c>
      <c r="E318" s="162">
        <v>12000000</v>
      </c>
      <c r="F318" s="67"/>
      <c r="G318" s="95">
        <f>E318/D318</f>
        <v>12000000</v>
      </c>
      <c r="H318" s="66"/>
      <c r="I318" s="66"/>
      <c r="J318" s="66"/>
      <c r="K318" s="66"/>
      <c r="L318" s="66"/>
      <c r="M318" s="66"/>
      <c r="N318" s="66"/>
      <c r="O318" s="66"/>
      <c r="P318" s="66"/>
      <c r="Q318" s="66"/>
      <c r="R318" s="66"/>
      <c r="S318" s="66"/>
      <c r="T318" s="66"/>
      <c r="U318" s="66"/>
      <c r="V318" s="66"/>
      <c r="W318" s="66"/>
      <c r="X318" s="66"/>
      <c r="Y318" s="66"/>
      <c r="Z318" s="66"/>
      <c r="AA318" s="66"/>
      <c r="AB318" s="66"/>
      <c r="AC318" s="66"/>
      <c r="AD318" s="66"/>
      <c r="AE318" s="66"/>
      <c r="AF318" s="66"/>
      <c r="AG318" s="66"/>
      <c r="AH318" s="66"/>
      <c r="AI318" s="66"/>
      <c r="AJ318" s="66"/>
      <c r="AK318" s="66"/>
      <c r="AL318" s="66"/>
      <c r="AM318" s="66"/>
      <c r="AN318" s="66"/>
      <c r="AO318" s="66"/>
      <c r="AP318" s="66"/>
      <c r="AQ318" s="66"/>
      <c r="AR318" s="66"/>
      <c r="AS318" s="66"/>
      <c r="AT318" s="66"/>
      <c r="AU318" s="66"/>
      <c r="AV318" s="66"/>
      <c r="AW318" s="66"/>
      <c r="AX318" s="66"/>
      <c r="AY318" s="66"/>
      <c r="AZ318" s="66"/>
      <c r="BA318" s="66"/>
      <c r="BB318" s="66"/>
      <c r="BC318" s="66"/>
      <c r="BD318" s="66"/>
      <c r="BE318" s="66"/>
      <c r="BF318" s="66"/>
      <c r="BG318" s="66"/>
      <c r="BH318" s="66"/>
      <c r="BI318" s="66"/>
      <c r="BJ318" s="66"/>
      <c r="BK318" s="66"/>
      <c r="BL318" s="66"/>
      <c r="BM318" s="66"/>
      <c r="BN318" s="66"/>
      <c r="BO318" s="66"/>
      <c r="BP318" s="66"/>
      <c r="BQ318" s="66"/>
      <c r="BR318" s="66"/>
      <c r="BS318" s="66"/>
      <c r="BT318" s="66"/>
      <c r="BU318" s="66"/>
      <c r="BV318" s="66"/>
      <c r="BW318" s="66"/>
      <c r="BX318" s="66"/>
      <c r="BY318" s="66"/>
      <c r="BZ318" s="66"/>
      <c r="CA318" s="66"/>
      <c r="CB318" s="66"/>
      <c r="CC318" s="66"/>
      <c r="CD318" s="66"/>
      <c r="CE318" s="66"/>
      <c r="CF318" s="66"/>
      <c r="CG318" s="66"/>
      <c r="CH318" s="66"/>
      <c r="CI318" s="66"/>
      <c r="CJ318" s="66"/>
      <c r="CK318" s="66"/>
      <c r="CL318" s="66"/>
      <c r="CM318" s="66"/>
      <c r="CN318" s="66"/>
      <c r="CO318" s="66"/>
      <c r="CP318" s="66"/>
      <c r="CQ318" s="66"/>
      <c r="CR318" s="66"/>
      <c r="CS318" s="66"/>
      <c r="CT318" s="66"/>
      <c r="CU318" s="66"/>
      <c r="CV318" s="66"/>
      <c r="CW318" s="66"/>
      <c r="CX318" s="66"/>
      <c r="CY318" s="66"/>
      <c r="CZ318" s="66"/>
      <c r="DA318" s="66"/>
      <c r="DB318" s="66"/>
      <c r="DC318" s="66"/>
      <c r="DD318" s="66"/>
      <c r="DE318" s="66"/>
      <c r="DF318" s="66"/>
      <c r="DG318" s="66"/>
      <c r="DH318" s="66"/>
      <c r="DI318" s="66"/>
      <c r="DJ318" s="66"/>
      <c r="DK318" s="66"/>
      <c r="DL318" s="66"/>
      <c r="DM318" s="66"/>
      <c r="DN318" s="66"/>
      <c r="DO318" s="66"/>
      <c r="DP318" s="66"/>
      <c r="DQ318" s="66"/>
      <c r="DR318" s="66"/>
      <c r="DS318" s="66"/>
      <c r="DT318" s="66"/>
      <c r="DU318" s="66"/>
      <c r="DV318" s="66"/>
      <c r="DW318" s="66"/>
      <c r="DX318" s="66"/>
      <c r="DY318" s="66"/>
      <c r="DZ318" s="66"/>
      <c r="EA318" s="66"/>
      <c r="EB318" s="66"/>
      <c r="EC318" s="66"/>
      <c r="ED318" s="66"/>
      <c r="EE318" s="66"/>
      <c r="EF318" s="66"/>
      <c r="EG318" s="66"/>
      <c r="EH318" s="66"/>
      <c r="EI318" s="66"/>
      <c r="EJ318" s="66"/>
      <c r="EK318" s="66"/>
      <c r="EL318" s="66"/>
      <c r="EM318" s="66"/>
      <c r="EN318" s="66"/>
      <c r="EO318" s="66"/>
      <c r="EP318" s="66"/>
      <c r="EQ318" s="66"/>
      <c r="ER318" s="66"/>
      <c r="ES318" s="66"/>
      <c r="ET318" s="66"/>
      <c r="EU318" s="66"/>
      <c r="EV318" s="66"/>
      <c r="EW318" s="66"/>
      <c r="EX318" s="66"/>
      <c r="EY318" s="66"/>
      <c r="EZ318" s="66"/>
      <c r="FA318" s="66"/>
      <c r="FB318" s="66"/>
      <c r="FC318" s="66"/>
      <c r="FD318" s="66"/>
      <c r="FE318" s="66"/>
      <c r="FF318" s="66"/>
      <c r="FG318" s="66"/>
      <c r="FH318" s="66"/>
      <c r="FI318" s="66"/>
      <c r="FJ318" s="66"/>
      <c r="FK318" s="66"/>
      <c r="FL318" s="66"/>
      <c r="FM318" s="66"/>
      <c r="FN318" s="66"/>
      <c r="FO318" s="66"/>
      <c r="FP318" s="66"/>
      <c r="FQ318" s="66"/>
      <c r="FR318" s="66"/>
      <c r="FS318" s="66"/>
      <c r="FT318" s="66"/>
      <c r="FU318" s="66"/>
      <c r="FV318" s="66"/>
      <c r="FW318" s="66"/>
      <c r="FX318" s="66"/>
      <c r="FY318" s="66"/>
      <c r="FZ318" s="66"/>
      <c r="GA318" s="66"/>
      <c r="GB318" s="66"/>
      <c r="GC318" s="66"/>
      <c r="GD318" s="66"/>
      <c r="GE318" s="66"/>
      <c r="GF318" s="66"/>
      <c r="GG318" s="66"/>
      <c r="GH318" s="66"/>
      <c r="GI318" s="66"/>
      <c r="GJ318" s="66"/>
      <c r="GK318" s="66"/>
      <c r="GL318" s="66"/>
      <c r="GM318" s="66"/>
      <c r="GN318" s="66"/>
      <c r="GO318" s="66"/>
      <c r="GP318" s="66"/>
      <c r="GQ318" s="66"/>
      <c r="GR318" s="66"/>
      <c r="GS318" s="66"/>
      <c r="GT318" s="66"/>
      <c r="GU318" s="66"/>
      <c r="GV318" s="66"/>
      <c r="GW318" s="66"/>
      <c r="GX318" s="66"/>
      <c r="GY318" s="66"/>
      <c r="GZ318" s="66"/>
      <c r="HA318" s="66"/>
      <c r="HB318" s="66"/>
      <c r="HC318" s="66"/>
      <c r="HD318" s="66"/>
      <c r="HE318" s="66"/>
      <c r="HF318" s="66"/>
      <c r="HG318" s="66"/>
      <c r="HH318" s="66"/>
      <c r="HI318" s="66"/>
      <c r="HJ318" s="66"/>
      <c r="HK318" s="66"/>
      <c r="HL318" s="66"/>
      <c r="HM318" s="66"/>
      <c r="HN318" s="66"/>
      <c r="HO318" s="66"/>
      <c r="HP318" s="66"/>
      <c r="HQ318" s="66"/>
      <c r="HR318" s="66"/>
      <c r="HS318" s="66"/>
      <c r="HT318" s="66"/>
      <c r="HU318" s="66"/>
      <c r="HV318" s="66"/>
      <c r="HW318" s="66"/>
      <c r="HX318" s="66"/>
      <c r="HY318" s="66"/>
      <c r="HZ318" s="66"/>
      <c r="IA318" s="66"/>
      <c r="IB318" s="66"/>
      <c r="IC318" s="66"/>
      <c r="ID318" s="66"/>
      <c r="IE318" s="66"/>
      <c r="IF318" s="66"/>
      <c r="IG318" s="66"/>
      <c r="IH318" s="66"/>
      <c r="II318" s="66"/>
      <c r="IJ318" s="66"/>
      <c r="IK318" s="66"/>
      <c r="IL318" s="66"/>
      <c r="IM318" s="66"/>
      <c r="IN318" s="66"/>
      <c r="IO318" s="66"/>
      <c r="IP318" s="66"/>
      <c r="IQ318" s="66"/>
      <c r="IR318" s="66"/>
      <c r="IS318" s="66"/>
      <c r="IT318" s="66"/>
    </row>
    <row r="319" spans="1:254" s="58" customFormat="1" x14ac:dyDescent="0.25">
      <c r="A319" s="54">
        <f t="shared" si="11"/>
        <v>116</v>
      </c>
      <c r="B319" s="59" t="s">
        <v>312</v>
      </c>
      <c r="C319" s="54" t="s">
        <v>20</v>
      </c>
      <c r="D319" s="55">
        <v>1</v>
      </c>
      <c r="E319" s="162">
        <v>11000000</v>
      </c>
      <c r="F319" s="67"/>
      <c r="G319" s="95">
        <f>E319/D319</f>
        <v>11000000</v>
      </c>
      <c r="H319" s="66"/>
      <c r="I319" s="66"/>
      <c r="J319" s="66"/>
      <c r="K319" s="66"/>
      <c r="L319" s="66"/>
      <c r="M319" s="66"/>
      <c r="N319" s="66"/>
      <c r="O319" s="66"/>
      <c r="P319" s="66"/>
      <c r="Q319" s="66"/>
      <c r="R319" s="66"/>
      <c r="S319" s="66"/>
      <c r="T319" s="66"/>
      <c r="U319" s="66"/>
      <c r="V319" s="66"/>
      <c r="W319" s="66"/>
      <c r="X319" s="66"/>
      <c r="Y319" s="66"/>
      <c r="Z319" s="66"/>
      <c r="AA319" s="66"/>
      <c r="AB319" s="66"/>
      <c r="AC319" s="66"/>
      <c r="AD319" s="66"/>
      <c r="AE319" s="66"/>
      <c r="AF319" s="66"/>
      <c r="AG319" s="66"/>
      <c r="AH319" s="66"/>
      <c r="AI319" s="66"/>
      <c r="AJ319" s="66"/>
      <c r="AK319" s="66"/>
      <c r="AL319" s="66"/>
      <c r="AM319" s="66"/>
      <c r="AN319" s="66"/>
      <c r="AO319" s="66"/>
      <c r="AP319" s="66"/>
      <c r="AQ319" s="66"/>
      <c r="AR319" s="66"/>
      <c r="AS319" s="66"/>
      <c r="AT319" s="66"/>
      <c r="AU319" s="66"/>
      <c r="AV319" s="66"/>
      <c r="AW319" s="66"/>
      <c r="AX319" s="66"/>
      <c r="AY319" s="66"/>
      <c r="AZ319" s="66"/>
      <c r="BA319" s="66"/>
      <c r="BB319" s="66"/>
      <c r="BC319" s="66"/>
      <c r="BD319" s="66"/>
      <c r="BE319" s="66"/>
      <c r="BF319" s="66"/>
      <c r="BG319" s="66"/>
      <c r="BH319" s="66"/>
      <c r="BI319" s="66"/>
      <c r="BJ319" s="66"/>
      <c r="BK319" s="66"/>
      <c r="BL319" s="66"/>
      <c r="BM319" s="66"/>
      <c r="BN319" s="66"/>
      <c r="BO319" s="66"/>
      <c r="BP319" s="66"/>
      <c r="BQ319" s="66"/>
      <c r="BR319" s="66"/>
      <c r="BS319" s="66"/>
      <c r="BT319" s="66"/>
      <c r="BU319" s="66"/>
      <c r="BV319" s="66"/>
      <c r="BW319" s="66"/>
      <c r="BX319" s="66"/>
      <c r="BY319" s="66"/>
      <c r="BZ319" s="66"/>
      <c r="CA319" s="66"/>
      <c r="CB319" s="66"/>
      <c r="CC319" s="66"/>
      <c r="CD319" s="66"/>
      <c r="CE319" s="66"/>
      <c r="CF319" s="66"/>
      <c r="CG319" s="66"/>
      <c r="CH319" s="66"/>
      <c r="CI319" s="66"/>
      <c r="CJ319" s="66"/>
      <c r="CK319" s="66"/>
      <c r="CL319" s="66"/>
      <c r="CM319" s="66"/>
      <c r="CN319" s="66"/>
      <c r="CO319" s="66"/>
      <c r="CP319" s="66"/>
      <c r="CQ319" s="66"/>
      <c r="CR319" s="66"/>
      <c r="CS319" s="66"/>
      <c r="CT319" s="66"/>
      <c r="CU319" s="66"/>
      <c r="CV319" s="66"/>
      <c r="CW319" s="66"/>
      <c r="CX319" s="66"/>
      <c r="CY319" s="66"/>
      <c r="CZ319" s="66"/>
      <c r="DA319" s="66"/>
      <c r="DB319" s="66"/>
      <c r="DC319" s="66"/>
      <c r="DD319" s="66"/>
      <c r="DE319" s="66"/>
      <c r="DF319" s="66"/>
      <c r="DG319" s="66"/>
      <c r="DH319" s="66"/>
      <c r="DI319" s="66"/>
      <c r="DJ319" s="66"/>
      <c r="DK319" s="66"/>
      <c r="DL319" s="66"/>
      <c r="DM319" s="66"/>
      <c r="DN319" s="66"/>
      <c r="DO319" s="66"/>
      <c r="DP319" s="66"/>
      <c r="DQ319" s="66"/>
      <c r="DR319" s="66"/>
      <c r="DS319" s="66"/>
      <c r="DT319" s="66"/>
      <c r="DU319" s="66"/>
      <c r="DV319" s="66"/>
      <c r="DW319" s="66"/>
      <c r="DX319" s="66"/>
      <c r="DY319" s="66"/>
      <c r="DZ319" s="66"/>
      <c r="EA319" s="66"/>
      <c r="EB319" s="66"/>
      <c r="EC319" s="66"/>
      <c r="ED319" s="66"/>
      <c r="EE319" s="66"/>
      <c r="EF319" s="66"/>
      <c r="EG319" s="66"/>
      <c r="EH319" s="66"/>
      <c r="EI319" s="66"/>
      <c r="EJ319" s="66"/>
      <c r="EK319" s="66"/>
      <c r="EL319" s="66"/>
      <c r="EM319" s="66"/>
      <c r="EN319" s="66"/>
      <c r="EO319" s="66"/>
      <c r="EP319" s="66"/>
      <c r="EQ319" s="66"/>
      <c r="ER319" s="66"/>
      <c r="ES319" s="66"/>
      <c r="ET319" s="66"/>
      <c r="EU319" s="66"/>
      <c r="EV319" s="66"/>
      <c r="EW319" s="66"/>
      <c r="EX319" s="66"/>
      <c r="EY319" s="66"/>
      <c r="EZ319" s="66"/>
      <c r="FA319" s="66"/>
      <c r="FB319" s="66"/>
      <c r="FC319" s="66"/>
      <c r="FD319" s="66"/>
      <c r="FE319" s="66"/>
      <c r="FF319" s="66"/>
      <c r="FG319" s="66"/>
      <c r="FH319" s="66"/>
      <c r="FI319" s="66"/>
      <c r="FJ319" s="66"/>
      <c r="FK319" s="66"/>
      <c r="FL319" s="66"/>
      <c r="FM319" s="66"/>
      <c r="FN319" s="66"/>
      <c r="FO319" s="66"/>
      <c r="FP319" s="66"/>
      <c r="FQ319" s="66"/>
      <c r="FR319" s="66"/>
      <c r="FS319" s="66"/>
      <c r="FT319" s="66"/>
      <c r="FU319" s="66"/>
      <c r="FV319" s="66"/>
      <c r="FW319" s="66"/>
      <c r="FX319" s="66"/>
      <c r="FY319" s="66"/>
      <c r="FZ319" s="66"/>
      <c r="GA319" s="66"/>
      <c r="GB319" s="66"/>
      <c r="GC319" s="66"/>
      <c r="GD319" s="66"/>
      <c r="GE319" s="66"/>
      <c r="GF319" s="66"/>
      <c r="GG319" s="66"/>
      <c r="GH319" s="66"/>
      <c r="GI319" s="66"/>
      <c r="GJ319" s="66"/>
      <c r="GK319" s="66"/>
      <c r="GL319" s="66"/>
      <c r="GM319" s="66"/>
      <c r="GN319" s="66"/>
      <c r="GO319" s="66"/>
      <c r="GP319" s="66"/>
      <c r="GQ319" s="66"/>
      <c r="GR319" s="66"/>
      <c r="GS319" s="66"/>
      <c r="GT319" s="66"/>
      <c r="GU319" s="66"/>
      <c r="GV319" s="66"/>
      <c r="GW319" s="66"/>
      <c r="GX319" s="66"/>
      <c r="GY319" s="66"/>
      <c r="GZ319" s="66"/>
      <c r="HA319" s="66"/>
      <c r="HB319" s="66"/>
      <c r="HC319" s="66"/>
      <c r="HD319" s="66"/>
      <c r="HE319" s="66"/>
      <c r="HF319" s="66"/>
      <c r="HG319" s="66"/>
      <c r="HH319" s="66"/>
      <c r="HI319" s="66"/>
      <c r="HJ319" s="66"/>
      <c r="HK319" s="66"/>
      <c r="HL319" s="66"/>
      <c r="HM319" s="66"/>
      <c r="HN319" s="66"/>
      <c r="HO319" s="66"/>
      <c r="HP319" s="66"/>
      <c r="HQ319" s="66"/>
      <c r="HR319" s="66"/>
      <c r="HS319" s="66"/>
      <c r="HT319" s="66"/>
      <c r="HU319" s="66"/>
      <c r="HV319" s="66"/>
      <c r="HW319" s="66"/>
      <c r="HX319" s="66"/>
      <c r="HY319" s="66"/>
      <c r="HZ319" s="66"/>
      <c r="IA319" s="66"/>
      <c r="IB319" s="66"/>
      <c r="IC319" s="66"/>
      <c r="ID319" s="66"/>
      <c r="IE319" s="66"/>
      <c r="IF319" s="66"/>
      <c r="IG319" s="66"/>
      <c r="IH319" s="66"/>
      <c r="II319" s="66"/>
      <c r="IJ319" s="66"/>
      <c r="IK319" s="66"/>
      <c r="IL319" s="66"/>
      <c r="IM319" s="66"/>
      <c r="IN319" s="66"/>
      <c r="IO319" s="66"/>
      <c r="IP319" s="66"/>
      <c r="IQ319" s="66"/>
      <c r="IR319" s="66"/>
      <c r="IS319" s="66"/>
      <c r="IT319" s="66"/>
    </row>
    <row r="320" spans="1:254" s="58" customFormat="1" x14ac:dyDescent="0.25">
      <c r="A320" s="54">
        <f t="shared" si="11"/>
        <v>117</v>
      </c>
      <c r="B320" s="60" t="s">
        <v>313</v>
      </c>
      <c r="C320" s="61" t="s">
        <v>20</v>
      </c>
      <c r="D320" s="62">
        <v>4</v>
      </c>
      <c r="E320" s="162">
        <v>8000000</v>
      </c>
      <c r="F320" s="67"/>
      <c r="G320" s="96">
        <v>2015</v>
      </c>
      <c r="H320" s="57"/>
      <c r="I320" s="57"/>
      <c r="J320" s="57"/>
    </row>
    <row r="321" spans="1:254" s="58" customFormat="1" x14ac:dyDescent="0.25">
      <c r="A321" s="54">
        <f t="shared" si="11"/>
        <v>118</v>
      </c>
      <c r="B321" s="60" t="s">
        <v>314</v>
      </c>
      <c r="C321" s="61" t="s">
        <v>20</v>
      </c>
      <c r="D321" s="62">
        <v>4</v>
      </c>
      <c r="E321" s="162">
        <v>7560000</v>
      </c>
      <c r="F321" s="67"/>
      <c r="G321" s="96">
        <v>2015</v>
      </c>
      <c r="H321" s="57"/>
      <c r="I321" s="57"/>
      <c r="J321" s="57"/>
    </row>
    <row r="322" spans="1:254" s="58" customFormat="1" ht="31.5" x14ac:dyDescent="0.25">
      <c r="A322" s="54">
        <f t="shared" si="11"/>
        <v>119</v>
      </c>
      <c r="B322" s="60" t="s">
        <v>315</v>
      </c>
      <c r="C322" s="61" t="s">
        <v>13</v>
      </c>
      <c r="D322" s="62">
        <v>4</v>
      </c>
      <c r="E322" s="162">
        <v>10000000</v>
      </c>
      <c r="F322" s="67"/>
      <c r="G322" s="96">
        <v>2015</v>
      </c>
      <c r="H322" s="57"/>
      <c r="I322" s="57"/>
      <c r="J322" s="57"/>
    </row>
    <row r="323" spans="1:254" s="66" customFormat="1" x14ac:dyDescent="0.25">
      <c r="A323" s="54">
        <f t="shared" si="11"/>
        <v>120</v>
      </c>
      <c r="B323" s="60" t="s">
        <v>316</v>
      </c>
      <c r="C323" s="61" t="s">
        <v>20</v>
      </c>
      <c r="D323" s="61">
        <v>12</v>
      </c>
      <c r="E323" s="162">
        <v>11280000</v>
      </c>
      <c r="F323" s="67"/>
      <c r="G323" s="96">
        <v>2015</v>
      </c>
      <c r="H323" s="57"/>
      <c r="I323" s="57"/>
      <c r="J323" s="57"/>
      <c r="K323" s="58"/>
      <c r="L323" s="58"/>
      <c r="M323" s="58"/>
      <c r="N323" s="58"/>
      <c r="O323" s="58"/>
      <c r="P323" s="58"/>
      <c r="Q323" s="58"/>
      <c r="R323" s="58"/>
      <c r="S323" s="58"/>
      <c r="T323" s="58"/>
      <c r="U323" s="58"/>
      <c r="V323" s="58"/>
      <c r="W323" s="58"/>
      <c r="X323" s="58"/>
      <c r="Y323" s="58"/>
      <c r="Z323" s="58"/>
      <c r="AA323" s="58"/>
      <c r="AB323" s="58"/>
      <c r="AC323" s="58"/>
      <c r="AD323" s="58"/>
      <c r="AE323" s="58"/>
      <c r="AF323" s="58"/>
      <c r="AG323" s="58"/>
      <c r="AH323" s="58"/>
      <c r="AI323" s="58"/>
      <c r="AJ323" s="58"/>
      <c r="AK323" s="58"/>
      <c r="AL323" s="58"/>
      <c r="AM323" s="58"/>
      <c r="AN323" s="58"/>
      <c r="AO323" s="58"/>
      <c r="AP323" s="58"/>
      <c r="AQ323" s="58"/>
      <c r="AR323" s="58"/>
      <c r="AS323" s="58"/>
      <c r="AT323" s="58"/>
      <c r="AU323" s="58"/>
      <c r="AV323" s="58"/>
      <c r="AW323" s="58"/>
      <c r="AX323" s="58"/>
      <c r="AY323" s="58"/>
      <c r="AZ323" s="58"/>
      <c r="BA323" s="58"/>
      <c r="BB323" s="58"/>
      <c r="BC323" s="58"/>
      <c r="BD323" s="58"/>
      <c r="BE323" s="58"/>
      <c r="BF323" s="58"/>
      <c r="BG323" s="58"/>
      <c r="BH323" s="58"/>
      <c r="BI323" s="58"/>
      <c r="BJ323" s="58"/>
      <c r="BK323" s="58"/>
      <c r="BL323" s="58"/>
      <c r="BM323" s="58"/>
      <c r="BN323" s="58"/>
      <c r="BO323" s="58"/>
      <c r="BP323" s="58"/>
      <c r="BQ323" s="58"/>
      <c r="BR323" s="58"/>
      <c r="BS323" s="58"/>
      <c r="BT323" s="58"/>
      <c r="BU323" s="58"/>
      <c r="BV323" s="58"/>
      <c r="BW323" s="58"/>
      <c r="BX323" s="58"/>
      <c r="BY323" s="58"/>
      <c r="BZ323" s="58"/>
      <c r="CA323" s="58"/>
      <c r="CB323" s="58"/>
      <c r="CC323" s="58"/>
      <c r="CD323" s="58"/>
      <c r="CE323" s="58"/>
      <c r="CF323" s="58"/>
      <c r="CG323" s="58"/>
      <c r="CH323" s="58"/>
      <c r="CI323" s="58"/>
      <c r="CJ323" s="58"/>
      <c r="CK323" s="58"/>
      <c r="CL323" s="58"/>
      <c r="CM323" s="58"/>
      <c r="CN323" s="58"/>
      <c r="CO323" s="58"/>
      <c r="CP323" s="58"/>
      <c r="CQ323" s="58"/>
      <c r="CR323" s="58"/>
      <c r="CS323" s="58"/>
      <c r="CT323" s="58"/>
      <c r="CU323" s="58"/>
      <c r="CV323" s="58"/>
      <c r="CW323" s="58"/>
      <c r="CX323" s="58"/>
      <c r="CY323" s="58"/>
      <c r="CZ323" s="58"/>
      <c r="DA323" s="58"/>
      <c r="DB323" s="58"/>
      <c r="DC323" s="58"/>
      <c r="DD323" s="58"/>
      <c r="DE323" s="58"/>
      <c r="DF323" s="58"/>
      <c r="DG323" s="58"/>
      <c r="DH323" s="58"/>
      <c r="DI323" s="58"/>
      <c r="DJ323" s="58"/>
      <c r="DK323" s="58"/>
      <c r="DL323" s="58"/>
      <c r="DM323" s="58"/>
      <c r="DN323" s="58"/>
      <c r="DO323" s="58"/>
      <c r="DP323" s="58"/>
      <c r="DQ323" s="58"/>
      <c r="DR323" s="58"/>
      <c r="DS323" s="58"/>
      <c r="DT323" s="58"/>
      <c r="DU323" s="58"/>
      <c r="DV323" s="58"/>
      <c r="DW323" s="58"/>
      <c r="DX323" s="58"/>
      <c r="DY323" s="58"/>
      <c r="DZ323" s="58"/>
      <c r="EA323" s="58"/>
      <c r="EB323" s="58"/>
      <c r="EC323" s="58"/>
      <c r="ED323" s="58"/>
      <c r="EE323" s="58"/>
      <c r="EF323" s="58"/>
      <c r="EG323" s="58"/>
      <c r="EH323" s="58"/>
      <c r="EI323" s="58"/>
      <c r="EJ323" s="58"/>
      <c r="EK323" s="58"/>
      <c r="EL323" s="58"/>
      <c r="EM323" s="58"/>
      <c r="EN323" s="58"/>
      <c r="EO323" s="58"/>
      <c r="EP323" s="58"/>
      <c r="EQ323" s="58"/>
      <c r="ER323" s="58"/>
      <c r="ES323" s="58"/>
      <c r="ET323" s="58"/>
      <c r="EU323" s="58"/>
      <c r="EV323" s="58"/>
      <c r="EW323" s="58"/>
      <c r="EX323" s="58"/>
      <c r="EY323" s="58"/>
      <c r="EZ323" s="58"/>
      <c r="FA323" s="58"/>
      <c r="FB323" s="58"/>
      <c r="FC323" s="58"/>
      <c r="FD323" s="58"/>
      <c r="FE323" s="58"/>
      <c r="FF323" s="58"/>
      <c r="FG323" s="58"/>
      <c r="FH323" s="58"/>
      <c r="FI323" s="58"/>
      <c r="FJ323" s="58"/>
      <c r="FK323" s="58"/>
      <c r="FL323" s="58"/>
      <c r="FM323" s="58"/>
      <c r="FN323" s="58"/>
      <c r="FO323" s="58"/>
      <c r="FP323" s="58"/>
      <c r="FQ323" s="58"/>
      <c r="FR323" s="58"/>
      <c r="FS323" s="58"/>
      <c r="FT323" s="58"/>
      <c r="FU323" s="58"/>
      <c r="FV323" s="58"/>
      <c r="FW323" s="58"/>
      <c r="FX323" s="58"/>
      <c r="FY323" s="58"/>
      <c r="FZ323" s="58"/>
      <c r="GA323" s="58"/>
      <c r="GB323" s="58"/>
      <c r="GC323" s="58"/>
      <c r="GD323" s="58"/>
      <c r="GE323" s="58"/>
      <c r="GF323" s="58"/>
      <c r="GG323" s="58"/>
      <c r="GH323" s="58"/>
      <c r="GI323" s="58"/>
      <c r="GJ323" s="58"/>
      <c r="GK323" s="58"/>
      <c r="GL323" s="58"/>
      <c r="GM323" s="58"/>
      <c r="GN323" s="58"/>
      <c r="GO323" s="58"/>
      <c r="GP323" s="58"/>
      <c r="GQ323" s="58"/>
      <c r="GR323" s="58"/>
      <c r="GS323" s="58"/>
      <c r="GT323" s="58"/>
      <c r="GU323" s="58"/>
      <c r="GV323" s="58"/>
      <c r="GW323" s="58"/>
      <c r="GX323" s="58"/>
      <c r="GY323" s="58"/>
      <c r="GZ323" s="58"/>
      <c r="HA323" s="58"/>
      <c r="HB323" s="58"/>
      <c r="HC323" s="58"/>
      <c r="HD323" s="58"/>
      <c r="HE323" s="58"/>
      <c r="HF323" s="58"/>
      <c r="HG323" s="58"/>
      <c r="HH323" s="58"/>
      <c r="HI323" s="58"/>
      <c r="HJ323" s="58"/>
      <c r="HK323" s="58"/>
      <c r="HL323" s="58"/>
      <c r="HM323" s="58"/>
      <c r="HN323" s="58"/>
      <c r="HO323" s="58"/>
      <c r="HP323" s="58"/>
      <c r="HQ323" s="58"/>
      <c r="HR323" s="58"/>
      <c r="HS323" s="58"/>
      <c r="HT323" s="58"/>
      <c r="HU323" s="58"/>
      <c r="HV323" s="58"/>
      <c r="HW323" s="58"/>
      <c r="HX323" s="58"/>
      <c r="HY323" s="58"/>
      <c r="HZ323" s="58"/>
      <c r="IA323" s="58"/>
      <c r="IB323" s="58"/>
      <c r="IC323" s="58"/>
      <c r="ID323" s="58"/>
      <c r="IE323" s="58"/>
      <c r="IF323" s="58"/>
      <c r="IG323" s="58"/>
      <c r="IH323" s="58"/>
      <c r="II323" s="58"/>
      <c r="IJ323" s="58"/>
      <c r="IK323" s="58"/>
      <c r="IL323" s="58"/>
      <c r="IM323" s="58"/>
      <c r="IN323" s="58"/>
      <c r="IO323" s="58"/>
      <c r="IP323" s="58"/>
      <c r="IQ323" s="58"/>
      <c r="IR323" s="58"/>
      <c r="IS323" s="58"/>
      <c r="IT323" s="58"/>
    </row>
    <row r="324" spans="1:254" s="66" customFormat="1" x14ac:dyDescent="0.25">
      <c r="A324" s="54">
        <f t="shared" si="11"/>
        <v>121</v>
      </c>
      <c r="B324" s="60" t="s">
        <v>317</v>
      </c>
      <c r="C324" s="61" t="s">
        <v>20</v>
      </c>
      <c r="D324" s="61">
        <v>10</v>
      </c>
      <c r="E324" s="162">
        <v>2750000</v>
      </c>
      <c r="F324" s="67"/>
      <c r="G324" s="96">
        <v>2015</v>
      </c>
      <c r="H324" s="57"/>
      <c r="I324" s="57"/>
      <c r="J324" s="57"/>
      <c r="K324" s="58"/>
      <c r="L324" s="58"/>
      <c r="M324" s="58"/>
      <c r="N324" s="58"/>
      <c r="O324" s="58"/>
      <c r="P324" s="58"/>
      <c r="Q324" s="58"/>
      <c r="R324" s="58"/>
      <c r="S324" s="58"/>
      <c r="T324" s="58"/>
      <c r="U324" s="58"/>
      <c r="V324" s="58"/>
      <c r="W324" s="58"/>
      <c r="X324" s="58"/>
      <c r="Y324" s="58"/>
      <c r="Z324" s="58"/>
      <c r="AA324" s="58"/>
      <c r="AB324" s="58"/>
      <c r="AC324" s="58"/>
      <c r="AD324" s="58"/>
      <c r="AE324" s="58"/>
      <c r="AF324" s="58"/>
      <c r="AG324" s="58"/>
      <c r="AH324" s="58"/>
      <c r="AI324" s="58"/>
      <c r="AJ324" s="58"/>
      <c r="AK324" s="58"/>
      <c r="AL324" s="58"/>
      <c r="AM324" s="58"/>
      <c r="AN324" s="58"/>
      <c r="AO324" s="58"/>
      <c r="AP324" s="58"/>
      <c r="AQ324" s="58"/>
      <c r="AR324" s="58"/>
      <c r="AS324" s="58"/>
      <c r="AT324" s="58"/>
      <c r="AU324" s="58"/>
      <c r="AV324" s="58"/>
      <c r="AW324" s="58"/>
      <c r="AX324" s="58"/>
      <c r="AY324" s="58"/>
      <c r="AZ324" s="58"/>
      <c r="BA324" s="58"/>
      <c r="BB324" s="58"/>
      <c r="BC324" s="58"/>
      <c r="BD324" s="58"/>
      <c r="BE324" s="58"/>
      <c r="BF324" s="58"/>
      <c r="BG324" s="58"/>
      <c r="BH324" s="58"/>
      <c r="BI324" s="58"/>
      <c r="BJ324" s="58"/>
      <c r="BK324" s="58"/>
      <c r="BL324" s="58"/>
      <c r="BM324" s="58"/>
      <c r="BN324" s="58"/>
      <c r="BO324" s="58"/>
      <c r="BP324" s="58"/>
      <c r="BQ324" s="58"/>
      <c r="BR324" s="58"/>
      <c r="BS324" s="58"/>
      <c r="BT324" s="58"/>
      <c r="BU324" s="58"/>
      <c r="BV324" s="58"/>
      <c r="BW324" s="58"/>
      <c r="BX324" s="58"/>
      <c r="BY324" s="58"/>
      <c r="BZ324" s="58"/>
      <c r="CA324" s="58"/>
      <c r="CB324" s="58"/>
      <c r="CC324" s="58"/>
      <c r="CD324" s="58"/>
      <c r="CE324" s="58"/>
      <c r="CF324" s="58"/>
      <c r="CG324" s="58"/>
      <c r="CH324" s="58"/>
      <c r="CI324" s="58"/>
      <c r="CJ324" s="58"/>
      <c r="CK324" s="58"/>
      <c r="CL324" s="58"/>
      <c r="CM324" s="58"/>
      <c r="CN324" s="58"/>
      <c r="CO324" s="58"/>
      <c r="CP324" s="58"/>
      <c r="CQ324" s="58"/>
      <c r="CR324" s="58"/>
      <c r="CS324" s="58"/>
      <c r="CT324" s="58"/>
      <c r="CU324" s="58"/>
      <c r="CV324" s="58"/>
      <c r="CW324" s="58"/>
      <c r="CX324" s="58"/>
      <c r="CY324" s="58"/>
      <c r="CZ324" s="58"/>
      <c r="DA324" s="58"/>
      <c r="DB324" s="58"/>
      <c r="DC324" s="58"/>
      <c r="DD324" s="58"/>
      <c r="DE324" s="58"/>
      <c r="DF324" s="58"/>
      <c r="DG324" s="58"/>
      <c r="DH324" s="58"/>
      <c r="DI324" s="58"/>
      <c r="DJ324" s="58"/>
      <c r="DK324" s="58"/>
      <c r="DL324" s="58"/>
      <c r="DM324" s="58"/>
      <c r="DN324" s="58"/>
      <c r="DO324" s="58"/>
      <c r="DP324" s="58"/>
      <c r="DQ324" s="58"/>
      <c r="DR324" s="58"/>
      <c r="DS324" s="58"/>
      <c r="DT324" s="58"/>
      <c r="DU324" s="58"/>
      <c r="DV324" s="58"/>
      <c r="DW324" s="58"/>
      <c r="DX324" s="58"/>
      <c r="DY324" s="58"/>
      <c r="DZ324" s="58"/>
      <c r="EA324" s="58"/>
      <c r="EB324" s="58"/>
      <c r="EC324" s="58"/>
      <c r="ED324" s="58"/>
      <c r="EE324" s="58"/>
      <c r="EF324" s="58"/>
      <c r="EG324" s="58"/>
      <c r="EH324" s="58"/>
      <c r="EI324" s="58"/>
      <c r="EJ324" s="58"/>
      <c r="EK324" s="58"/>
      <c r="EL324" s="58"/>
      <c r="EM324" s="58"/>
      <c r="EN324" s="58"/>
      <c r="EO324" s="58"/>
      <c r="EP324" s="58"/>
      <c r="EQ324" s="58"/>
      <c r="ER324" s="58"/>
      <c r="ES324" s="58"/>
      <c r="ET324" s="58"/>
      <c r="EU324" s="58"/>
      <c r="EV324" s="58"/>
      <c r="EW324" s="58"/>
      <c r="EX324" s="58"/>
      <c r="EY324" s="58"/>
      <c r="EZ324" s="58"/>
      <c r="FA324" s="58"/>
      <c r="FB324" s="58"/>
      <c r="FC324" s="58"/>
      <c r="FD324" s="58"/>
      <c r="FE324" s="58"/>
      <c r="FF324" s="58"/>
      <c r="FG324" s="58"/>
      <c r="FH324" s="58"/>
      <c r="FI324" s="58"/>
      <c r="FJ324" s="58"/>
      <c r="FK324" s="58"/>
      <c r="FL324" s="58"/>
      <c r="FM324" s="58"/>
      <c r="FN324" s="58"/>
      <c r="FO324" s="58"/>
      <c r="FP324" s="58"/>
      <c r="FQ324" s="58"/>
      <c r="FR324" s="58"/>
      <c r="FS324" s="58"/>
      <c r="FT324" s="58"/>
      <c r="FU324" s="58"/>
      <c r="FV324" s="58"/>
      <c r="FW324" s="58"/>
      <c r="FX324" s="58"/>
      <c r="FY324" s="58"/>
      <c r="FZ324" s="58"/>
      <c r="GA324" s="58"/>
      <c r="GB324" s="58"/>
      <c r="GC324" s="58"/>
      <c r="GD324" s="58"/>
      <c r="GE324" s="58"/>
      <c r="GF324" s="58"/>
      <c r="GG324" s="58"/>
      <c r="GH324" s="58"/>
      <c r="GI324" s="58"/>
      <c r="GJ324" s="58"/>
      <c r="GK324" s="58"/>
      <c r="GL324" s="58"/>
      <c r="GM324" s="58"/>
      <c r="GN324" s="58"/>
      <c r="GO324" s="58"/>
      <c r="GP324" s="58"/>
      <c r="GQ324" s="58"/>
      <c r="GR324" s="58"/>
      <c r="GS324" s="58"/>
      <c r="GT324" s="58"/>
      <c r="GU324" s="58"/>
      <c r="GV324" s="58"/>
      <c r="GW324" s="58"/>
      <c r="GX324" s="58"/>
      <c r="GY324" s="58"/>
      <c r="GZ324" s="58"/>
      <c r="HA324" s="58"/>
      <c r="HB324" s="58"/>
      <c r="HC324" s="58"/>
      <c r="HD324" s="58"/>
      <c r="HE324" s="58"/>
      <c r="HF324" s="58"/>
      <c r="HG324" s="58"/>
      <c r="HH324" s="58"/>
      <c r="HI324" s="58"/>
      <c r="HJ324" s="58"/>
      <c r="HK324" s="58"/>
      <c r="HL324" s="58"/>
      <c r="HM324" s="58"/>
      <c r="HN324" s="58"/>
      <c r="HO324" s="58"/>
      <c r="HP324" s="58"/>
      <c r="HQ324" s="58"/>
      <c r="HR324" s="58"/>
      <c r="HS324" s="58"/>
      <c r="HT324" s="58"/>
      <c r="HU324" s="58"/>
      <c r="HV324" s="58"/>
      <c r="HW324" s="58"/>
      <c r="HX324" s="58"/>
      <c r="HY324" s="58"/>
      <c r="HZ324" s="58"/>
      <c r="IA324" s="58"/>
      <c r="IB324" s="58"/>
      <c r="IC324" s="58"/>
      <c r="ID324" s="58"/>
      <c r="IE324" s="58"/>
      <c r="IF324" s="58"/>
      <c r="IG324" s="58"/>
      <c r="IH324" s="58"/>
      <c r="II324" s="58"/>
      <c r="IJ324" s="58"/>
      <c r="IK324" s="58"/>
      <c r="IL324" s="58"/>
      <c r="IM324" s="58"/>
      <c r="IN324" s="58"/>
      <c r="IO324" s="58"/>
      <c r="IP324" s="58"/>
      <c r="IQ324" s="58"/>
      <c r="IR324" s="58"/>
      <c r="IS324" s="58"/>
      <c r="IT324" s="58"/>
    </row>
    <row r="325" spans="1:254" s="66" customFormat="1" ht="31.5" x14ac:dyDescent="0.25">
      <c r="A325" s="54"/>
      <c r="B325" s="53" t="s">
        <v>205</v>
      </c>
      <c r="C325" s="54"/>
      <c r="D325" s="55"/>
      <c r="E325" s="161">
        <f>+SUM(E326:E335)</f>
        <v>263654500</v>
      </c>
      <c r="F325" s="67"/>
      <c r="G325" s="95"/>
    </row>
    <row r="326" spans="1:254" s="66" customFormat="1" ht="31.5" x14ac:dyDescent="0.25">
      <c r="A326" s="54">
        <f>+A324+1</f>
        <v>122</v>
      </c>
      <c r="B326" s="59" t="s">
        <v>318</v>
      </c>
      <c r="C326" s="54" t="s">
        <v>13</v>
      </c>
      <c r="D326" s="55">
        <v>1</v>
      </c>
      <c r="E326" s="162">
        <v>75735000</v>
      </c>
      <c r="F326" s="56"/>
      <c r="G326" s="95">
        <f>E326/D326</f>
        <v>75735000</v>
      </c>
    </row>
    <row r="327" spans="1:254" s="66" customFormat="1" ht="31.5" x14ac:dyDescent="0.25">
      <c r="A327" s="54">
        <f t="shared" si="11"/>
        <v>123</v>
      </c>
      <c r="B327" s="59" t="s">
        <v>297</v>
      </c>
      <c r="C327" s="54" t="s">
        <v>20</v>
      </c>
      <c r="D327" s="55">
        <v>1</v>
      </c>
      <c r="E327" s="162">
        <v>23375000</v>
      </c>
      <c r="F327" s="56"/>
      <c r="G327" s="95">
        <f>E327/D327</f>
        <v>23375000</v>
      </c>
    </row>
    <row r="328" spans="1:254" s="66" customFormat="1" ht="31.5" x14ac:dyDescent="0.25">
      <c r="A328" s="54">
        <f t="shared" si="11"/>
        <v>124</v>
      </c>
      <c r="B328" s="59" t="s">
        <v>298</v>
      </c>
      <c r="C328" s="54" t="s">
        <v>20</v>
      </c>
      <c r="D328" s="55">
        <v>1</v>
      </c>
      <c r="E328" s="162">
        <v>31515000</v>
      </c>
      <c r="F328" s="56"/>
      <c r="G328" s="95">
        <f>E328/D328</f>
        <v>31515000</v>
      </c>
    </row>
    <row r="329" spans="1:254" s="66" customFormat="1" ht="31.5" x14ac:dyDescent="0.25">
      <c r="A329" s="54">
        <f t="shared" si="11"/>
        <v>125</v>
      </c>
      <c r="B329" s="59" t="s">
        <v>319</v>
      </c>
      <c r="C329" s="54" t="s">
        <v>20</v>
      </c>
      <c r="D329" s="55">
        <v>1</v>
      </c>
      <c r="E329" s="162">
        <v>9179500</v>
      </c>
      <c r="F329" s="56"/>
      <c r="G329" s="95">
        <f>E329/D329</f>
        <v>9179500</v>
      </c>
    </row>
    <row r="330" spans="1:254" s="66" customFormat="1" ht="31.5" x14ac:dyDescent="0.25">
      <c r="A330" s="54">
        <f t="shared" si="11"/>
        <v>126</v>
      </c>
      <c r="B330" s="59" t="s">
        <v>320</v>
      </c>
      <c r="C330" s="54" t="s">
        <v>109</v>
      </c>
      <c r="D330" s="55">
        <v>1</v>
      </c>
      <c r="E330" s="162">
        <v>50000000</v>
      </c>
      <c r="F330" s="56"/>
      <c r="G330" s="95">
        <f>E330/D330</f>
        <v>50000000</v>
      </c>
    </row>
    <row r="331" spans="1:254" s="58" customFormat="1" ht="31.5" x14ac:dyDescent="0.25">
      <c r="A331" s="54">
        <f t="shared" si="11"/>
        <v>127</v>
      </c>
      <c r="B331" s="59" t="s">
        <v>299</v>
      </c>
      <c r="C331" s="54" t="s">
        <v>109</v>
      </c>
      <c r="D331" s="55">
        <v>1</v>
      </c>
      <c r="E331" s="162">
        <v>24700000</v>
      </c>
      <c r="F331" s="56"/>
      <c r="G331" s="95">
        <f>E331/D331</f>
        <v>24700000</v>
      </c>
      <c r="H331" s="66"/>
      <c r="I331" s="66"/>
      <c r="J331" s="66"/>
      <c r="K331" s="66"/>
      <c r="L331" s="66"/>
      <c r="M331" s="66"/>
      <c r="N331" s="66"/>
      <c r="O331" s="66"/>
      <c r="P331" s="66"/>
      <c r="Q331" s="66"/>
      <c r="R331" s="66"/>
      <c r="S331" s="66"/>
      <c r="T331" s="66"/>
      <c r="U331" s="66"/>
      <c r="V331" s="66"/>
      <c r="W331" s="66"/>
      <c r="X331" s="66"/>
      <c r="Y331" s="66"/>
      <c r="Z331" s="66"/>
      <c r="AA331" s="66"/>
      <c r="AB331" s="66"/>
      <c r="AC331" s="66"/>
      <c r="AD331" s="66"/>
      <c r="AE331" s="66"/>
      <c r="AF331" s="66"/>
      <c r="AG331" s="66"/>
      <c r="AH331" s="66"/>
      <c r="AI331" s="66"/>
      <c r="AJ331" s="66"/>
      <c r="AK331" s="66"/>
      <c r="AL331" s="66"/>
      <c r="AM331" s="66"/>
      <c r="AN331" s="66"/>
      <c r="AO331" s="66"/>
      <c r="AP331" s="66"/>
      <c r="AQ331" s="66"/>
      <c r="AR331" s="66"/>
      <c r="AS331" s="66"/>
      <c r="AT331" s="66"/>
      <c r="AU331" s="66"/>
      <c r="AV331" s="66"/>
      <c r="AW331" s="66"/>
      <c r="AX331" s="66"/>
      <c r="AY331" s="66"/>
      <c r="AZ331" s="66"/>
      <c r="BA331" s="66"/>
      <c r="BB331" s="66"/>
      <c r="BC331" s="66"/>
      <c r="BD331" s="66"/>
      <c r="BE331" s="66"/>
      <c r="BF331" s="66"/>
      <c r="BG331" s="66"/>
      <c r="BH331" s="66"/>
      <c r="BI331" s="66"/>
      <c r="BJ331" s="66"/>
      <c r="BK331" s="66"/>
      <c r="BL331" s="66"/>
      <c r="BM331" s="66"/>
      <c r="BN331" s="66"/>
      <c r="BO331" s="66"/>
      <c r="BP331" s="66"/>
      <c r="BQ331" s="66"/>
      <c r="BR331" s="66"/>
      <c r="BS331" s="66"/>
      <c r="BT331" s="66"/>
      <c r="BU331" s="66"/>
      <c r="BV331" s="66"/>
      <c r="BW331" s="66"/>
      <c r="BX331" s="66"/>
      <c r="BY331" s="66"/>
      <c r="BZ331" s="66"/>
      <c r="CA331" s="66"/>
      <c r="CB331" s="66"/>
      <c r="CC331" s="66"/>
      <c r="CD331" s="66"/>
      <c r="CE331" s="66"/>
      <c r="CF331" s="66"/>
      <c r="CG331" s="66"/>
      <c r="CH331" s="66"/>
      <c r="CI331" s="66"/>
      <c r="CJ331" s="66"/>
      <c r="CK331" s="66"/>
      <c r="CL331" s="66"/>
      <c r="CM331" s="66"/>
      <c r="CN331" s="66"/>
      <c r="CO331" s="66"/>
      <c r="CP331" s="66"/>
      <c r="CQ331" s="66"/>
      <c r="CR331" s="66"/>
      <c r="CS331" s="66"/>
      <c r="CT331" s="66"/>
      <c r="CU331" s="66"/>
      <c r="CV331" s="66"/>
      <c r="CW331" s="66"/>
      <c r="CX331" s="66"/>
      <c r="CY331" s="66"/>
      <c r="CZ331" s="66"/>
      <c r="DA331" s="66"/>
      <c r="DB331" s="66"/>
      <c r="DC331" s="66"/>
      <c r="DD331" s="66"/>
      <c r="DE331" s="66"/>
      <c r="DF331" s="66"/>
      <c r="DG331" s="66"/>
      <c r="DH331" s="66"/>
      <c r="DI331" s="66"/>
      <c r="DJ331" s="66"/>
      <c r="DK331" s="66"/>
      <c r="DL331" s="66"/>
      <c r="DM331" s="66"/>
      <c r="DN331" s="66"/>
      <c r="DO331" s="66"/>
      <c r="DP331" s="66"/>
      <c r="DQ331" s="66"/>
      <c r="DR331" s="66"/>
      <c r="DS331" s="66"/>
      <c r="DT331" s="66"/>
      <c r="DU331" s="66"/>
      <c r="DV331" s="66"/>
      <c r="DW331" s="66"/>
      <c r="DX331" s="66"/>
      <c r="DY331" s="66"/>
      <c r="DZ331" s="66"/>
      <c r="EA331" s="66"/>
      <c r="EB331" s="66"/>
      <c r="EC331" s="66"/>
      <c r="ED331" s="66"/>
      <c r="EE331" s="66"/>
      <c r="EF331" s="66"/>
      <c r="EG331" s="66"/>
      <c r="EH331" s="66"/>
      <c r="EI331" s="66"/>
      <c r="EJ331" s="66"/>
      <c r="EK331" s="66"/>
      <c r="EL331" s="66"/>
      <c r="EM331" s="66"/>
      <c r="EN331" s="66"/>
      <c r="EO331" s="66"/>
      <c r="EP331" s="66"/>
      <c r="EQ331" s="66"/>
      <c r="ER331" s="66"/>
      <c r="ES331" s="66"/>
      <c r="ET331" s="66"/>
      <c r="EU331" s="66"/>
      <c r="EV331" s="66"/>
      <c r="EW331" s="66"/>
      <c r="EX331" s="66"/>
      <c r="EY331" s="66"/>
      <c r="EZ331" s="66"/>
      <c r="FA331" s="66"/>
      <c r="FB331" s="66"/>
      <c r="FC331" s="66"/>
      <c r="FD331" s="66"/>
      <c r="FE331" s="66"/>
      <c r="FF331" s="66"/>
      <c r="FG331" s="66"/>
      <c r="FH331" s="66"/>
      <c r="FI331" s="66"/>
      <c r="FJ331" s="66"/>
      <c r="FK331" s="66"/>
      <c r="FL331" s="66"/>
      <c r="FM331" s="66"/>
      <c r="FN331" s="66"/>
      <c r="FO331" s="66"/>
      <c r="FP331" s="66"/>
      <c r="FQ331" s="66"/>
      <c r="FR331" s="66"/>
      <c r="FS331" s="66"/>
      <c r="FT331" s="66"/>
      <c r="FU331" s="66"/>
      <c r="FV331" s="66"/>
      <c r="FW331" s="66"/>
      <c r="FX331" s="66"/>
      <c r="FY331" s="66"/>
      <c r="FZ331" s="66"/>
      <c r="GA331" s="66"/>
      <c r="GB331" s="66"/>
      <c r="GC331" s="66"/>
      <c r="GD331" s="66"/>
      <c r="GE331" s="66"/>
      <c r="GF331" s="66"/>
      <c r="GG331" s="66"/>
      <c r="GH331" s="66"/>
      <c r="GI331" s="66"/>
      <c r="GJ331" s="66"/>
      <c r="GK331" s="66"/>
      <c r="GL331" s="66"/>
      <c r="GM331" s="66"/>
      <c r="GN331" s="66"/>
      <c r="GO331" s="66"/>
      <c r="GP331" s="66"/>
      <c r="GQ331" s="66"/>
      <c r="GR331" s="66"/>
      <c r="GS331" s="66"/>
      <c r="GT331" s="66"/>
      <c r="GU331" s="66"/>
      <c r="GV331" s="66"/>
      <c r="GW331" s="66"/>
      <c r="GX331" s="66"/>
      <c r="GY331" s="66"/>
      <c r="GZ331" s="66"/>
      <c r="HA331" s="66"/>
      <c r="HB331" s="66"/>
      <c r="HC331" s="66"/>
      <c r="HD331" s="66"/>
      <c r="HE331" s="66"/>
      <c r="HF331" s="66"/>
      <c r="HG331" s="66"/>
      <c r="HH331" s="66"/>
      <c r="HI331" s="66"/>
      <c r="HJ331" s="66"/>
      <c r="HK331" s="66"/>
      <c r="HL331" s="66"/>
      <c r="HM331" s="66"/>
      <c r="HN331" s="66"/>
      <c r="HO331" s="66"/>
      <c r="HP331" s="66"/>
      <c r="HQ331" s="66"/>
      <c r="HR331" s="66"/>
      <c r="HS331" s="66"/>
      <c r="HT331" s="66"/>
      <c r="HU331" s="66"/>
      <c r="HV331" s="66"/>
      <c r="HW331" s="66"/>
      <c r="HX331" s="66"/>
      <c r="HY331" s="66"/>
      <c r="HZ331" s="66"/>
      <c r="IA331" s="66"/>
      <c r="IB331" s="66"/>
      <c r="IC331" s="66"/>
      <c r="ID331" s="66"/>
      <c r="IE331" s="66"/>
      <c r="IF331" s="66"/>
      <c r="IG331" s="66"/>
      <c r="IH331" s="66"/>
      <c r="II331" s="66"/>
      <c r="IJ331" s="66"/>
      <c r="IK331" s="66"/>
      <c r="IL331" s="66"/>
      <c r="IM331" s="66"/>
      <c r="IN331" s="66"/>
      <c r="IO331" s="66"/>
      <c r="IP331" s="66"/>
      <c r="IQ331" s="66"/>
      <c r="IR331" s="66"/>
      <c r="IS331" s="66"/>
      <c r="IT331" s="66"/>
    </row>
    <row r="332" spans="1:254" s="58" customFormat="1" ht="63" x14ac:dyDescent="0.25">
      <c r="A332" s="54">
        <f t="shared" si="11"/>
        <v>128</v>
      </c>
      <c r="B332" s="59" t="s">
        <v>321</v>
      </c>
      <c r="C332" s="55" t="s">
        <v>13</v>
      </c>
      <c r="D332" s="55">
        <v>1</v>
      </c>
      <c r="E332" s="162">
        <v>19500000</v>
      </c>
      <c r="F332" s="56"/>
      <c r="G332" s="95">
        <f>E332/D332</f>
        <v>19500000</v>
      </c>
      <c r="H332" s="66"/>
      <c r="I332" s="66"/>
      <c r="J332" s="66"/>
      <c r="K332" s="66"/>
      <c r="L332" s="66"/>
      <c r="M332" s="66"/>
      <c r="N332" s="66"/>
      <c r="O332" s="66"/>
      <c r="P332" s="66"/>
      <c r="Q332" s="66"/>
      <c r="R332" s="66"/>
      <c r="S332" s="66"/>
      <c r="T332" s="66"/>
      <c r="U332" s="66"/>
      <c r="V332" s="66"/>
      <c r="W332" s="66"/>
      <c r="X332" s="66"/>
      <c r="Y332" s="66"/>
      <c r="Z332" s="66"/>
      <c r="AA332" s="66"/>
      <c r="AB332" s="66"/>
      <c r="AC332" s="66"/>
      <c r="AD332" s="66"/>
      <c r="AE332" s="66"/>
      <c r="AF332" s="66"/>
      <c r="AG332" s="66"/>
      <c r="AH332" s="66"/>
      <c r="AI332" s="66"/>
      <c r="AJ332" s="66"/>
      <c r="AK332" s="66"/>
      <c r="AL332" s="66"/>
      <c r="AM332" s="66"/>
      <c r="AN332" s="66"/>
      <c r="AO332" s="66"/>
      <c r="AP332" s="66"/>
      <c r="AQ332" s="66"/>
      <c r="AR332" s="66"/>
      <c r="AS332" s="66"/>
      <c r="AT332" s="66"/>
      <c r="AU332" s="66"/>
      <c r="AV332" s="66"/>
      <c r="AW332" s="66"/>
      <c r="AX332" s="66"/>
      <c r="AY332" s="66"/>
      <c r="AZ332" s="66"/>
      <c r="BA332" s="66"/>
      <c r="BB332" s="66"/>
      <c r="BC332" s="66"/>
      <c r="BD332" s="66"/>
      <c r="BE332" s="66"/>
      <c r="BF332" s="66"/>
      <c r="BG332" s="66"/>
      <c r="BH332" s="66"/>
      <c r="BI332" s="66"/>
      <c r="BJ332" s="66"/>
      <c r="BK332" s="66"/>
      <c r="BL332" s="66"/>
      <c r="BM332" s="66"/>
      <c r="BN332" s="66"/>
      <c r="BO332" s="66"/>
      <c r="BP332" s="66"/>
      <c r="BQ332" s="66"/>
      <c r="BR332" s="66"/>
      <c r="BS332" s="66"/>
      <c r="BT332" s="66"/>
      <c r="BU332" s="66"/>
      <c r="BV332" s="66"/>
      <c r="BW332" s="66"/>
      <c r="BX332" s="66"/>
      <c r="BY332" s="66"/>
      <c r="BZ332" s="66"/>
      <c r="CA332" s="66"/>
      <c r="CB332" s="66"/>
      <c r="CC332" s="66"/>
      <c r="CD332" s="66"/>
      <c r="CE332" s="66"/>
      <c r="CF332" s="66"/>
      <c r="CG332" s="66"/>
      <c r="CH332" s="66"/>
      <c r="CI332" s="66"/>
      <c r="CJ332" s="66"/>
      <c r="CK332" s="66"/>
      <c r="CL332" s="66"/>
      <c r="CM332" s="66"/>
      <c r="CN332" s="66"/>
      <c r="CO332" s="66"/>
      <c r="CP332" s="66"/>
      <c r="CQ332" s="66"/>
      <c r="CR332" s="66"/>
      <c r="CS332" s="66"/>
      <c r="CT332" s="66"/>
      <c r="CU332" s="66"/>
      <c r="CV332" s="66"/>
      <c r="CW332" s="66"/>
      <c r="CX332" s="66"/>
      <c r="CY332" s="66"/>
      <c r="CZ332" s="66"/>
      <c r="DA332" s="66"/>
      <c r="DB332" s="66"/>
      <c r="DC332" s="66"/>
      <c r="DD332" s="66"/>
      <c r="DE332" s="66"/>
      <c r="DF332" s="66"/>
      <c r="DG332" s="66"/>
      <c r="DH332" s="66"/>
      <c r="DI332" s="66"/>
      <c r="DJ332" s="66"/>
      <c r="DK332" s="66"/>
      <c r="DL332" s="66"/>
      <c r="DM332" s="66"/>
      <c r="DN332" s="66"/>
      <c r="DO332" s="66"/>
      <c r="DP332" s="66"/>
      <c r="DQ332" s="66"/>
      <c r="DR332" s="66"/>
      <c r="DS332" s="66"/>
      <c r="DT332" s="66"/>
      <c r="DU332" s="66"/>
      <c r="DV332" s="66"/>
      <c r="DW332" s="66"/>
      <c r="DX332" s="66"/>
      <c r="DY332" s="66"/>
      <c r="DZ332" s="66"/>
      <c r="EA332" s="66"/>
      <c r="EB332" s="66"/>
      <c r="EC332" s="66"/>
      <c r="ED332" s="66"/>
      <c r="EE332" s="66"/>
      <c r="EF332" s="66"/>
      <c r="EG332" s="66"/>
      <c r="EH332" s="66"/>
      <c r="EI332" s="66"/>
      <c r="EJ332" s="66"/>
      <c r="EK332" s="66"/>
      <c r="EL332" s="66"/>
      <c r="EM332" s="66"/>
      <c r="EN332" s="66"/>
      <c r="EO332" s="66"/>
      <c r="EP332" s="66"/>
      <c r="EQ332" s="66"/>
      <c r="ER332" s="66"/>
      <c r="ES332" s="66"/>
      <c r="ET332" s="66"/>
      <c r="EU332" s="66"/>
      <c r="EV332" s="66"/>
      <c r="EW332" s="66"/>
      <c r="EX332" s="66"/>
      <c r="EY332" s="66"/>
      <c r="EZ332" s="66"/>
      <c r="FA332" s="66"/>
      <c r="FB332" s="66"/>
      <c r="FC332" s="66"/>
      <c r="FD332" s="66"/>
      <c r="FE332" s="66"/>
      <c r="FF332" s="66"/>
      <c r="FG332" s="66"/>
      <c r="FH332" s="66"/>
      <c r="FI332" s="66"/>
      <c r="FJ332" s="66"/>
      <c r="FK332" s="66"/>
      <c r="FL332" s="66"/>
      <c r="FM332" s="66"/>
      <c r="FN332" s="66"/>
      <c r="FO332" s="66"/>
      <c r="FP332" s="66"/>
      <c r="FQ332" s="66"/>
      <c r="FR332" s="66"/>
      <c r="FS332" s="66"/>
      <c r="FT332" s="66"/>
      <c r="FU332" s="66"/>
      <c r="FV332" s="66"/>
      <c r="FW332" s="66"/>
      <c r="FX332" s="66"/>
      <c r="FY332" s="66"/>
      <c r="FZ332" s="66"/>
      <c r="GA332" s="66"/>
      <c r="GB332" s="66"/>
      <c r="GC332" s="66"/>
      <c r="GD332" s="66"/>
      <c r="GE332" s="66"/>
      <c r="GF332" s="66"/>
      <c r="GG332" s="66"/>
      <c r="GH332" s="66"/>
      <c r="GI332" s="66"/>
      <c r="GJ332" s="66"/>
      <c r="GK332" s="66"/>
      <c r="GL332" s="66"/>
      <c r="GM332" s="66"/>
      <c r="GN332" s="66"/>
      <c r="GO332" s="66"/>
      <c r="GP332" s="66"/>
      <c r="GQ332" s="66"/>
      <c r="GR332" s="66"/>
      <c r="GS332" s="66"/>
      <c r="GT332" s="66"/>
      <c r="GU332" s="66"/>
      <c r="GV332" s="66"/>
      <c r="GW332" s="66"/>
      <c r="GX332" s="66"/>
      <c r="GY332" s="66"/>
      <c r="GZ332" s="66"/>
      <c r="HA332" s="66"/>
      <c r="HB332" s="66"/>
      <c r="HC332" s="66"/>
      <c r="HD332" s="66"/>
      <c r="HE332" s="66"/>
      <c r="HF332" s="66"/>
      <c r="HG332" s="66"/>
      <c r="HH332" s="66"/>
      <c r="HI332" s="66"/>
      <c r="HJ332" s="66"/>
      <c r="HK332" s="66"/>
      <c r="HL332" s="66"/>
      <c r="HM332" s="66"/>
      <c r="HN332" s="66"/>
      <c r="HO332" s="66"/>
      <c r="HP332" s="66"/>
      <c r="HQ332" s="66"/>
      <c r="HR332" s="66"/>
      <c r="HS332" s="66"/>
      <c r="HT332" s="66"/>
      <c r="HU332" s="66"/>
      <c r="HV332" s="66"/>
      <c r="HW332" s="66"/>
      <c r="HX332" s="66"/>
      <c r="HY332" s="66"/>
      <c r="HZ332" s="66"/>
      <c r="IA332" s="66"/>
      <c r="IB332" s="66"/>
      <c r="IC332" s="66"/>
      <c r="ID332" s="66"/>
      <c r="IE332" s="66"/>
      <c r="IF332" s="66"/>
      <c r="IG332" s="66"/>
      <c r="IH332" s="66"/>
      <c r="II332" s="66"/>
      <c r="IJ332" s="66"/>
      <c r="IK332" s="66"/>
      <c r="IL332" s="66"/>
      <c r="IM332" s="66"/>
      <c r="IN332" s="66"/>
      <c r="IO332" s="66"/>
      <c r="IP332" s="66"/>
      <c r="IQ332" s="66"/>
      <c r="IR332" s="66"/>
      <c r="IS332" s="66"/>
      <c r="IT332" s="66"/>
    </row>
    <row r="333" spans="1:254" s="58" customFormat="1" x14ac:dyDescent="0.25">
      <c r="A333" s="54">
        <f t="shared" si="11"/>
        <v>129</v>
      </c>
      <c r="B333" s="60" t="s">
        <v>272</v>
      </c>
      <c r="C333" s="61" t="s">
        <v>20</v>
      </c>
      <c r="D333" s="61">
        <v>5</v>
      </c>
      <c r="E333" s="162">
        <v>11750000</v>
      </c>
      <c r="F333" s="56"/>
      <c r="G333" s="96">
        <v>2015</v>
      </c>
      <c r="H333" s="57"/>
      <c r="I333" s="57"/>
      <c r="J333" s="57"/>
    </row>
    <row r="334" spans="1:254" s="58" customFormat="1" ht="31.5" x14ac:dyDescent="0.25">
      <c r="A334" s="54">
        <f t="shared" si="11"/>
        <v>130</v>
      </c>
      <c r="B334" s="60" t="s">
        <v>322</v>
      </c>
      <c r="C334" s="61" t="s">
        <v>20</v>
      </c>
      <c r="D334" s="61">
        <v>1</v>
      </c>
      <c r="E334" s="162">
        <v>9000000</v>
      </c>
      <c r="F334" s="56"/>
      <c r="G334" s="96"/>
      <c r="H334" s="57"/>
      <c r="I334" s="57"/>
      <c r="J334" s="57"/>
    </row>
    <row r="335" spans="1:254" s="58" customFormat="1" ht="31.5" x14ac:dyDescent="0.25">
      <c r="A335" s="54">
        <f t="shared" si="11"/>
        <v>131</v>
      </c>
      <c r="B335" s="60" t="s">
        <v>323</v>
      </c>
      <c r="C335" s="61" t="s">
        <v>13</v>
      </c>
      <c r="D335" s="61">
        <v>1</v>
      </c>
      <c r="E335" s="162">
        <v>8900000</v>
      </c>
      <c r="F335" s="56"/>
      <c r="G335" s="96"/>
      <c r="H335" s="57"/>
      <c r="I335" s="57"/>
      <c r="J335" s="57"/>
    </row>
    <row r="336" spans="1:254" s="58" customFormat="1" x14ac:dyDescent="0.25">
      <c r="A336" s="54"/>
      <c r="B336" s="64" t="s">
        <v>214</v>
      </c>
      <c r="C336" s="61"/>
      <c r="D336" s="61"/>
      <c r="E336" s="161">
        <f>+SUM(E337:E339)</f>
        <v>2850000</v>
      </c>
      <c r="F336" s="56"/>
      <c r="G336" s="96"/>
      <c r="H336" s="57"/>
      <c r="I336" s="57"/>
      <c r="J336" s="57"/>
    </row>
    <row r="337" spans="1:254" s="58" customFormat="1" x14ac:dyDescent="0.25">
      <c r="A337" s="54">
        <f>+A335+1</f>
        <v>132</v>
      </c>
      <c r="B337" s="60" t="s">
        <v>324</v>
      </c>
      <c r="C337" s="61" t="s">
        <v>20</v>
      </c>
      <c r="D337" s="61">
        <v>1</v>
      </c>
      <c r="E337" s="162">
        <v>1800000</v>
      </c>
      <c r="F337" s="67"/>
      <c r="G337" s="96"/>
      <c r="H337" s="57"/>
      <c r="I337" s="57"/>
      <c r="J337" s="57"/>
    </row>
    <row r="338" spans="1:254" s="58" customFormat="1" x14ac:dyDescent="0.25">
      <c r="A338" s="54">
        <f t="shared" si="11"/>
        <v>133</v>
      </c>
      <c r="B338" s="60" t="s">
        <v>325</v>
      </c>
      <c r="C338" s="61" t="s">
        <v>20</v>
      </c>
      <c r="D338" s="61">
        <v>1</v>
      </c>
      <c r="E338" s="162">
        <v>650000</v>
      </c>
      <c r="F338" s="67"/>
      <c r="G338" s="96"/>
      <c r="H338" s="57"/>
      <c r="I338" s="57"/>
      <c r="J338" s="57"/>
    </row>
    <row r="339" spans="1:254" s="58" customFormat="1" x14ac:dyDescent="0.25">
      <c r="A339" s="54">
        <f t="shared" si="11"/>
        <v>134</v>
      </c>
      <c r="B339" s="60" t="s">
        <v>326</v>
      </c>
      <c r="C339" s="61" t="s">
        <v>20</v>
      </c>
      <c r="D339" s="61">
        <v>1</v>
      </c>
      <c r="E339" s="162">
        <v>400000</v>
      </c>
      <c r="F339" s="67"/>
      <c r="G339" s="96"/>
      <c r="H339" s="57"/>
      <c r="I339" s="57"/>
      <c r="J339" s="57"/>
    </row>
    <row r="340" spans="1:254" s="58" customFormat="1" ht="31.5" x14ac:dyDescent="0.25">
      <c r="A340" s="54"/>
      <c r="B340" s="64" t="s">
        <v>327</v>
      </c>
      <c r="C340" s="61"/>
      <c r="D340" s="61"/>
      <c r="E340" s="161">
        <f>+E341</f>
        <v>6200000</v>
      </c>
      <c r="F340" s="67"/>
      <c r="G340" s="96"/>
      <c r="H340" s="57"/>
      <c r="I340" s="57"/>
      <c r="J340" s="57"/>
    </row>
    <row r="341" spans="1:254" s="58" customFormat="1" x14ac:dyDescent="0.25">
      <c r="A341" s="54">
        <f>+A339+1</f>
        <v>135</v>
      </c>
      <c r="B341" s="60" t="s">
        <v>273</v>
      </c>
      <c r="C341" s="61" t="s">
        <v>20</v>
      </c>
      <c r="D341" s="61">
        <v>1</v>
      </c>
      <c r="E341" s="162">
        <v>6200000</v>
      </c>
      <c r="F341" s="63"/>
      <c r="G341" s="96"/>
      <c r="H341" s="57"/>
      <c r="I341" s="57"/>
      <c r="J341" s="57"/>
    </row>
    <row r="342" spans="1:254" s="58" customFormat="1" x14ac:dyDescent="0.25">
      <c r="A342" s="54"/>
      <c r="B342" s="99" t="s">
        <v>199</v>
      </c>
      <c r="C342" s="62"/>
      <c r="D342" s="100"/>
      <c r="E342" s="101">
        <f>+SUM(E343:E346)</f>
        <v>23320000</v>
      </c>
      <c r="F342" s="63"/>
    </row>
    <row r="343" spans="1:254" s="58" customFormat="1" x14ac:dyDescent="0.25">
      <c r="A343" s="54">
        <f>+A341+1</f>
        <v>136</v>
      </c>
      <c r="B343" s="60" t="s">
        <v>273</v>
      </c>
      <c r="C343" s="61" t="s">
        <v>20</v>
      </c>
      <c r="D343" s="61">
        <v>1</v>
      </c>
      <c r="E343" s="162">
        <v>6200000</v>
      </c>
      <c r="F343" s="63"/>
      <c r="G343" s="96"/>
      <c r="H343" s="57"/>
      <c r="I343" s="57"/>
      <c r="J343" s="57"/>
    </row>
    <row r="344" spans="1:254" s="58" customFormat="1" x14ac:dyDescent="0.25">
      <c r="A344" s="54">
        <f t="shared" si="11"/>
        <v>137</v>
      </c>
      <c r="B344" s="60" t="s">
        <v>328</v>
      </c>
      <c r="C344" s="61" t="s">
        <v>329</v>
      </c>
      <c r="D344" s="61">
        <v>1</v>
      </c>
      <c r="E344" s="162">
        <v>9800000</v>
      </c>
      <c r="F344" s="63"/>
      <c r="G344" s="96"/>
      <c r="H344" s="57"/>
      <c r="I344" s="57"/>
      <c r="J344" s="57"/>
    </row>
    <row r="345" spans="1:254" s="58" customFormat="1" x14ac:dyDescent="0.25">
      <c r="A345" s="54">
        <f t="shared" si="11"/>
        <v>138</v>
      </c>
      <c r="B345" s="60" t="s">
        <v>330</v>
      </c>
      <c r="C345" s="61" t="s">
        <v>331</v>
      </c>
      <c r="D345" s="61">
        <v>3</v>
      </c>
      <c r="E345" s="162">
        <v>2340000</v>
      </c>
      <c r="F345" s="63"/>
      <c r="G345" s="96"/>
      <c r="H345" s="57"/>
      <c r="I345" s="57"/>
      <c r="J345" s="57"/>
    </row>
    <row r="346" spans="1:254" s="58" customFormat="1" ht="31.5" x14ac:dyDescent="0.25">
      <c r="A346" s="54">
        <f t="shared" si="11"/>
        <v>139</v>
      </c>
      <c r="B346" s="60" t="s">
        <v>332</v>
      </c>
      <c r="C346" s="61" t="s">
        <v>20</v>
      </c>
      <c r="D346" s="61">
        <v>1</v>
      </c>
      <c r="E346" s="162">
        <v>4980000</v>
      </c>
      <c r="F346" s="63"/>
      <c r="G346" s="96"/>
      <c r="H346" s="57"/>
      <c r="I346" s="57"/>
      <c r="J346" s="57"/>
    </row>
    <row r="347" spans="1:254" s="58" customFormat="1" ht="31.5" x14ac:dyDescent="0.25">
      <c r="A347" s="54"/>
      <c r="B347" s="64" t="s">
        <v>333</v>
      </c>
      <c r="C347" s="61"/>
      <c r="D347" s="61"/>
      <c r="E347" s="161">
        <f>+SUM(E348:E350)</f>
        <v>7070000</v>
      </c>
      <c r="F347" s="63"/>
      <c r="G347" s="96"/>
      <c r="H347" s="57"/>
      <c r="I347" s="57"/>
      <c r="J347" s="57"/>
    </row>
    <row r="348" spans="1:254" s="58" customFormat="1" x14ac:dyDescent="0.25">
      <c r="A348" s="54">
        <f>+A346+1</f>
        <v>140</v>
      </c>
      <c r="B348" s="60" t="s">
        <v>272</v>
      </c>
      <c r="C348" s="61" t="s">
        <v>20</v>
      </c>
      <c r="D348" s="61">
        <v>2</v>
      </c>
      <c r="E348" s="162">
        <v>4700000</v>
      </c>
      <c r="F348" s="63"/>
      <c r="G348" s="96">
        <v>2015</v>
      </c>
      <c r="H348" s="57"/>
      <c r="I348" s="57"/>
      <c r="J348" s="57"/>
    </row>
    <row r="349" spans="1:254" s="41" customFormat="1" ht="31.5" x14ac:dyDescent="0.25">
      <c r="A349" s="54">
        <f t="shared" si="11"/>
        <v>141</v>
      </c>
      <c r="B349" s="60" t="s">
        <v>334</v>
      </c>
      <c r="C349" s="61" t="s">
        <v>20</v>
      </c>
      <c r="D349" s="61">
        <v>1</v>
      </c>
      <c r="E349" s="162">
        <v>1500000</v>
      </c>
      <c r="F349" s="63"/>
      <c r="G349" s="96">
        <v>2015</v>
      </c>
      <c r="H349" s="57"/>
      <c r="I349" s="57"/>
      <c r="J349" s="57"/>
      <c r="K349" s="58"/>
      <c r="L349" s="58"/>
      <c r="M349" s="58"/>
      <c r="N349" s="58"/>
      <c r="O349" s="58"/>
      <c r="P349" s="58"/>
      <c r="Q349" s="58"/>
      <c r="R349" s="58"/>
      <c r="S349" s="58"/>
      <c r="T349" s="58"/>
      <c r="U349" s="58"/>
      <c r="V349" s="58"/>
      <c r="W349" s="58"/>
      <c r="X349" s="58"/>
      <c r="Y349" s="58"/>
      <c r="Z349" s="58"/>
      <c r="AA349" s="58"/>
      <c r="AB349" s="58"/>
      <c r="AC349" s="58"/>
      <c r="AD349" s="58"/>
      <c r="AE349" s="58"/>
      <c r="AF349" s="58"/>
      <c r="AG349" s="58"/>
      <c r="AH349" s="58"/>
      <c r="AI349" s="58"/>
      <c r="AJ349" s="58"/>
      <c r="AK349" s="58"/>
      <c r="AL349" s="58"/>
      <c r="AM349" s="58"/>
      <c r="AN349" s="58"/>
      <c r="AO349" s="58"/>
      <c r="AP349" s="58"/>
      <c r="AQ349" s="58"/>
      <c r="AR349" s="58"/>
      <c r="AS349" s="58"/>
      <c r="AT349" s="58"/>
      <c r="AU349" s="58"/>
      <c r="AV349" s="58"/>
      <c r="AW349" s="58"/>
      <c r="AX349" s="58"/>
      <c r="AY349" s="58"/>
      <c r="AZ349" s="58"/>
      <c r="BA349" s="58"/>
      <c r="BB349" s="58"/>
      <c r="BC349" s="58"/>
      <c r="BD349" s="58"/>
      <c r="BE349" s="58"/>
      <c r="BF349" s="58"/>
      <c r="BG349" s="58"/>
      <c r="BH349" s="58"/>
      <c r="BI349" s="58"/>
      <c r="BJ349" s="58"/>
      <c r="BK349" s="58"/>
      <c r="BL349" s="58"/>
      <c r="BM349" s="58"/>
      <c r="BN349" s="58"/>
      <c r="BO349" s="58"/>
      <c r="BP349" s="58"/>
      <c r="BQ349" s="58"/>
      <c r="BR349" s="58"/>
      <c r="BS349" s="58"/>
      <c r="BT349" s="58"/>
      <c r="BU349" s="58"/>
      <c r="BV349" s="58"/>
      <c r="BW349" s="58"/>
      <c r="BX349" s="58"/>
      <c r="BY349" s="58"/>
      <c r="BZ349" s="58"/>
      <c r="CA349" s="58"/>
      <c r="CB349" s="58"/>
      <c r="CC349" s="58"/>
      <c r="CD349" s="58"/>
      <c r="CE349" s="58"/>
      <c r="CF349" s="58"/>
      <c r="CG349" s="58"/>
      <c r="CH349" s="58"/>
      <c r="CI349" s="58"/>
      <c r="CJ349" s="58"/>
      <c r="CK349" s="58"/>
      <c r="CL349" s="58"/>
      <c r="CM349" s="58"/>
      <c r="CN349" s="58"/>
      <c r="CO349" s="58"/>
      <c r="CP349" s="58"/>
      <c r="CQ349" s="58"/>
      <c r="CR349" s="58"/>
      <c r="CS349" s="58"/>
      <c r="CT349" s="58"/>
      <c r="CU349" s="58"/>
      <c r="CV349" s="58"/>
      <c r="CW349" s="58"/>
      <c r="CX349" s="58"/>
      <c r="CY349" s="58"/>
      <c r="CZ349" s="58"/>
      <c r="DA349" s="58"/>
      <c r="DB349" s="58"/>
      <c r="DC349" s="58"/>
      <c r="DD349" s="58"/>
      <c r="DE349" s="58"/>
      <c r="DF349" s="58"/>
      <c r="DG349" s="58"/>
      <c r="DH349" s="58"/>
      <c r="DI349" s="58"/>
      <c r="DJ349" s="58"/>
      <c r="DK349" s="58"/>
      <c r="DL349" s="58"/>
      <c r="DM349" s="58"/>
      <c r="DN349" s="58"/>
      <c r="DO349" s="58"/>
      <c r="DP349" s="58"/>
      <c r="DQ349" s="58"/>
      <c r="DR349" s="58"/>
      <c r="DS349" s="58"/>
      <c r="DT349" s="58"/>
      <c r="DU349" s="58"/>
      <c r="DV349" s="58"/>
      <c r="DW349" s="58"/>
      <c r="DX349" s="58"/>
      <c r="DY349" s="58"/>
      <c r="DZ349" s="58"/>
      <c r="EA349" s="58"/>
      <c r="EB349" s="58"/>
      <c r="EC349" s="58"/>
      <c r="ED349" s="58"/>
      <c r="EE349" s="58"/>
      <c r="EF349" s="58"/>
      <c r="EG349" s="58"/>
      <c r="EH349" s="58"/>
      <c r="EI349" s="58"/>
      <c r="EJ349" s="58"/>
      <c r="EK349" s="58"/>
      <c r="EL349" s="58"/>
      <c r="EM349" s="58"/>
      <c r="EN349" s="58"/>
      <c r="EO349" s="58"/>
      <c r="EP349" s="58"/>
      <c r="EQ349" s="58"/>
      <c r="ER349" s="58"/>
      <c r="ES349" s="58"/>
      <c r="ET349" s="58"/>
      <c r="EU349" s="58"/>
      <c r="EV349" s="58"/>
      <c r="EW349" s="58"/>
      <c r="EX349" s="58"/>
      <c r="EY349" s="58"/>
      <c r="EZ349" s="58"/>
      <c r="FA349" s="58"/>
      <c r="FB349" s="58"/>
      <c r="FC349" s="58"/>
      <c r="FD349" s="58"/>
      <c r="FE349" s="58"/>
      <c r="FF349" s="58"/>
      <c r="FG349" s="58"/>
      <c r="FH349" s="58"/>
      <c r="FI349" s="58"/>
      <c r="FJ349" s="58"/>
      <c r="FK349" s="58"/>
      <c r="FL349" s="58"/>
      <c r="FM349" s="58"/>
      <c r="FN349" s="58"/>
      <c r="FO349" s="58"/>
      <c r="FP349" s="58"/>
      <c r="FQ349" s="58"/>
      <c r="FR349" s="58"/>
      <c r="FS349" s="58"/>
      <c r="FT349" s="58"/>
      <c r="FU349" s="58"/>
      <c r="FV349" s="58"/>
      <c r="FW349" s="58"/>
      <c r="FX349" s="58"/>
      <c r="FY349" s="58"/>
      <c r="FZ349" s="58"/>
      <c r="GA349" s="58"/>
      <c r="GB349" s="58"/>
      <c r="GC349" s="58"/>
      <c r="GD349" s="58"/>
      <c r="GE349" s="58"/>
      <c r="GF349" s="58"/>
      <c r="GG349" s="58"/>
      <c r="GH349" s="58"/>
      <c r="GI349" s="58"/>
      <c r="GJ349" s="58"/>
      <c r="GK349" s="58"/>
      <c r="GL349" s="58"/>
      <c r="GM349" s="58"/>
      <c r="GN349" s="58"/>
      <c r="GO349" s="58"/>
      <c r="GP349" s="58"/>
      <c r="GQ349" s="58"/>
      <c r="GR349" s="58"/>
      <c r="GS349" s="58"/>
      <c r="GT349" s="58"/>
      <c r="GU349" s="58"/>
      <c r="GV349" s="58"/>
      <c r="GW349" s="58"/>
      <c r="GX349" s="58"/>
      <c r="GY349" s="58"/>
      <c r="GZ349" s="58"/>
      <c r="HA349" s="58"/>
      <c r="HB349" s="58"/>
      <c r="HC349" s="58"/>
      <c r="HD349" s="58"/>
      <c r="HE349" s="58"/>
      <c r="HF349" s="58"/>
      <c r="HG349" s="58"/>
      <c r="HH349" s="58"/>
      <c r="HI349" s="58"/>
      <c r="HJ349" s="58"/>
      <c r="HK349" s="58"/>
      <c r="HL349" s="58"/>
      <c r="HM349" s="58"/>
      <c r="HN349" s="58"/>
      <c r="HO349" s="58"/>
      <c r="HP349" s="58"/>
      <c r="HQ349" s="58"/>
      <c r="HR349" s="58"/>
      <c r="HS349" s="58"/>
      <c r="HT349" s="58"/>
      <c r="HU349" s="58"/>
      <c r="HV349" s="58"/>
      <c r="HW349" s="58"/>
      <c r="HX349" s="58"/>
      <c r="HY349" s="58"/>
      <c r="HZ349" s="58"/>
      <c r="IA349" s="58"/>
      <c r="IB349" s="58"/>
      <c r="IC349" s="58"/>
      <c r="ID349" s="58"/>
      <c r="IE349" s="58"/>
      <c r="IF349" s="58"/>
      <c r="IG349" s="58"/>
      <c r="IH349" s="58"/>
      <c r="II349" s="58"/>
      <c r="IJ349" s="58"/>
      <c r="IK349" s="58"/>
      <c r="IL349" s="58"/>
      <c r="IM349" s="58"/>
      <c r="IN349" s="58"/>
      <c r="IO349" s="58"/>
      <c r="IP349" s="58"/>
      <c r="IQ349" s="58"/>
      <c r="IR349" s="58"/>
      <c r="IS349" s="58"/>
      <c r="IT349" s="58"/>
    </row>
    <row r="350" spans="1:254" s="66" customFormat="1" ht="31.5" x14ac:dyDescent="0.25">
      <c r="A350" s="54">
        <f t="shared" si="11"/>
        <v>142</v>
      </c>
      <c r="B350" s="60" t="s">
        <v>335</v>
      </c>
      <c r="C350" s="61" t="s">
        <v>20</v>
      </c>
      <c r="D350" s="61">
        <v>1</v>
      </c>
      <c r="E350" s="162">
        <v>870000</v>
      </c>
      <c r="F350" s="63"/>
      <c r="G350" s="96">
        <v>2015</v>
      </c>
      <c r="H350" s="57"/>
      <c r="I350" s="57"/>
      <c r="J350" s="57"/>
      <c r="K350" s="58"/>
      <c r="L350" s="58"/>
      <c r="M350" s="58"/>
      <c r="N350" s="58"/>
      <c r="O350" s="58"/>
      <c r="P350" s="58"/>
      <c r="Q350" s="58"/>
      <c r="R350" s="58"/>
      <c r="S350" s="58"/>
      <c r="T350" s="58"/>
      <c r="U350" s="58"/>
      <c r="V350" s="58"/>
      <c r="W350" s="58"/>
      <c r="X350" s="58"/>
      <c r="Y350" s="58"/>
      <c r="Z350" s="58"/>
      <c r="AA350" s="58"/>
      <c r="AB350" s="58"/>
      <c r="AC350" s="58"/>
      <c r="AD350" s="58"/>
      <c r="AE350" s="58"/>
      <c r="AF350" s="58"/>
      <c r="AG350" s="58"/>
      <c r="AH350" s="58"/>
      <c r="AI350" s="58"/>
      <c r="AJ350" s="58"/>
      <c r="AK350" s="58"/>
      <c r="AL350" s="58"/>
      <c r="AM350" s="58"/>
      <c r="AN350" s="58"/>
      <c r="AO350" s="58"/>
      <c r="AP350" s="58"/>
      <c r="AQ350" s="58"/>
      <c r="AR350" s="58"/>
      <c r="AS350" s="58"/>
      <c r="AT350" s="58"/>
      <c r="AU350" s="58"/>
      <c r="AV350" s="58"/>
      <c r="AW350" s="58"/>
      <c r="AX350" s="58"/>
      <c r="AY350" s="58"/>
      <c r="AZ350" s="58"/>
      <c r="BA350" s="58"/>
      <c r="BB350" s="58"/>
      <c r="BC350" s="58"/>
      <c r="BD350" s="58"/>
      <c r="BE350" s="58"/>
      <c r="BF350" s="58"/>
      <c r="BG350" s="58"/>
      <c r="BH350" s="58"/>
      <c r="BI350" s="58"/>
      <c r="BJ350" s="58"/>
      <c r="BK350" s="58"/>
      <c r="BL350" s="58"/>
      <c r="BM350" s="58"/>
      <c r="BN350" s="58"/>
      <c r="BO350" s="58"/>
      <c r="BP350" s="58"/>
      <c r="BQ350" s="58"/>
      <c r="BR350" s="58"/>
      <c r="BS350" s="58"/>
      <c r="BT350" s="58"/>
      <c r="BU350" s="58"/>
      <c r="BV350" s="58"/>
      <c r="BW350" s="58"/>
      <c r="BX350" s="58"/>
      <c r="BY350" s="58"/>
      <c r="BZ350" s="58"/>
      <c r="CA350" s="58"/>
      <c r="CB350" s="58"/>
      <c r="CC350" s="58"/>
      <c r="CD350" s="58"/>
      <c r="CE350" s="58"/>
      <c r="CF350" s="58"/>
      <c r="CG350" s="58"/>
      <c r="CH350" s="58"/>
      <c r="CI350" s="58"/>
      <c r="CJ350" s="58"/>
      <c r="CK350" s="58"/>
      <c r="CL350" s="58"/>
      <c r="CM350" s="58"/>
      <c r="CN350" s="58"/>
      <c r="CO350" s="58"/>
      <c r="CP350" s="58"/>
      <c r="CQ350" s="58"/>
      <c r="CR350" s="58"/>
      <c r="CS350" s="58"/>
      <c r="CT350" s="58"/>
      <c r="CU350" s="58"/>
      <c r="CV350" s="58"/>
      <c r="CW350" s="58"/>
      <c r="CX350" s="58"/>
      <c r="CY350" s="58"/>
      <c r="CZ350" s="58"/>
      <c r="DA350" s="58"/>
      <c r="DB350" s="58"/>
      <c r="DC350" s="58"/>
      <c r="DD350" s="58"/>
      <c r="DE350" s="58"/>
      <c r="DF350" s="58"/>
      <c r="DG350" s="58"/>
      <c r="DH350" s="58"/>
      <c r="DI350" s="58"/>
      <c r="DJ350" s="58"/>
      <c r="DK350" s="58"/>
      <c r="DL350" s="58"/>
      <c r="DM350" s="58"/>
      <c r="DN350" s="58"/>
      <c r="DO350" s="58"/>
      <c r="DP350" s="58"/>
      <c r="DQ350" s="58"/>
      <c r="DR350" s="58"/>
      <c r="DS350" s="58"/>
      <c r="DT350" s="58"/>
      <c r="DU350" s="58"/>
      <c r="DV350" s="58"/>
      <c r="DW350" s="58"/>
      <c r="DX350" s="58"/>
      <c r="DY350" s="58"/>
      <c r="DZ350" s="58"/>
      <c r="EA350" s="58"/>
      <c r="EB350" s="58"/>
      <c r="EC350" s="58"/>
      <c r="ED350" s="58"/>
      <c r="EE350" s="58"/>
      <c r="EF350" s="58"/>
      <c r="EG350" s="58"/>
      <c r="EH350" s="58"/>
      <c r="EI350" s="58"/>
      <c r="EJ350" s="58"/>
      <c r="EK350" s="58"/>
      <c r="EL350" s="58"/>
      <c r="EM350" s="58"/>
      <c r="EN350" s="58"/>
      <c r="EO350" s="58"/>
      <c r="EP350" s="58"/>
      <c r="EQ350" s="58"/>
      <c r="ER350" s="58"/>
      <c r="ES350" s="58"/>
      <c r="ET350" s="58"/>
      <c r="EU350" s="58"/>
      <c r="EV350" s="58"/>
      <c r="EW350" s="58"/>
      <c r="EX350" s="58"/>
      <c r="EY350" s="58"/>
      <c r="EZ350" s="58"/>
      <c r="FA350" s="58"/>
      <c r="FB350" s="58"/>
      <c r="FC350" s="58"/>
      <c r="FD350" s="58"/>
      <c r="FE350" s="58"/>
      <c r="FF350" s="58"/>
      <c r="FG350" s="58"/>
      <c r="FH350" s="58"/>
      <c r="FI350" s="58"/>
      <c r="FJ350" s="58"/>
      <c r="FK350" s="58"/>
      <c r="FL350" s="58"/>
      <c r="FM350" s="58"/>
      <c r="FN350" s="58"/>
      <c r="FO350" s="58"/>
      <c r="FP350" s="58"/>
      <c r="FQ350" s="58"/>
      <c r="FR350" s="58"/>
      <c r="FS350" s="58"/>
      <c r="FT350" s="58"/>
      <c r="FU350" s="58"/>
      <c r="FV350" s="58"/>
      <c r="FW350" s="58"/>
      <c r="FX350" s="58"/>
      <c r="FY350" s="58"/>
      <c r="FZ350" s="58"/>
      <c r="GA350" s="58"/>
      <c r="GB350" s="58"/>
      <c r="GC350" s="58"/>
      <c r="GD350" s="58"/>
      <c r="GE350" s="58"/>
      <c r="GF350" s="58"/>
      <c r="GG350" s="58"/>
      <c r="GH350" s="58"/>
      <c r="GI350" s="58"/>
      <c r="GJ350" s="58"/>
      <c r="GK350" s="58"/>
      <c r="GL350" s="58"/>
      <c r="GM350" s="58"/>
      <c r="GN350" s="58"/>
      <c r="GO350" s="58"/>
      <c r="GP350" s="58"/>
      <c r="GQ350" s="58"/>
      <c r="GR350" s="58"/>
      <c r="GS350" s="58"/>
      <c r="GT350" s="58"/>
      <c r="GU350" s="58"/>
      <c r="GV350" s="58"/>
      <c r="GW350" s="58"/>
      <c r="GX350" s="58"/>
      <c r="GY350" s="58"/>
      <c r="GZ350" s="58"/>
      <c r="HA350" s="58"/>
      <c r="HB350" s="58"/>
      <c r="HC350" s="58"/>
      <c r="HD350" s="58"/>
      <c r="HE350" s="58"/>
      <c r="HF350" s="58"/>
      <c r="HG350" s="58"/>
      <c r="HH350" s="58"/>
      <c r="HI350" s="58"/>
      <c r="HJ350" s="58"/>
      <c r="HK350" s="58"/>
      <c r="HL350" s="58"/>
      <c r="HM350" s="58"/>
      <c r="HN350" s="58"/>
      <c r="HO350" s="58"/>
      <c r="HP350" s="58"/>
      <c r="HQ350" s="58"/>
      <c r="HR350" s="58"/>
      <c r="HS350" s="58"/>
      <c r="HT350" s="58"/>
      <c r="HU350" s="58"/>
      <c r="HV350" s="58"/>
      <c r="HW350" s="58"/>
      <c r="HX350" s="58"/>
      <c r="HY350" s="58"/>
      <c r="HZ350" s="58"/>
      <c r="IA350" s="58"/>
      <c r="IB350" s="58"/>
      <c r="IC350" s="58"/>
      <c r="ID350" s="58"/>
      <c r="IE350" s="58"/>
      <c r="IF350" s="58"/>
      <c r="IG350" s="58"/>
      <c r="IH350" s="58"/>
      <c r="II350" s="58"/>
      <c r="IJ350" s="58"/>
      <c r="IK350" s="58"/>
      <c r="IL350" s="58"/>
      <c r="IM350" s="58"/>
      <c r="IN350" s="58"/>
      <c r="IO350" s="58"/>
      <c r="IP350" s="58"/>
      <c r="IQ350" s="58"/>
      <c r="IR350" s="58"/>
      <c r="IS350" s="58"/>
      <c r="IT350" s="58"/>
    </row>
    <row r="351" spans="1:254" s="7" customFormat="1" ht="16.5" x14ac:dyDescent="0.25">
      <c r="A351" s="2" t="s">
        <v>396</v>
      </c>
      <c r="B351" s="15" t="s">
        <v>212</v>
      </c>
      <c r="C351" s="15"/>
      <c r="D351" s="2"/>
      <c r="E351" s="169">
        <f>+E352+E356+E370+E373+E381+E397+E402+E426+E431+E436+E438+E442+E445+E447+E449+E454</f>
        <v>4051189988</v>
      </c>
      <c r="F351" s="4"/>
      <c r="G351" s="14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  <c r="HF351" s="1"/>
      <c r="HG351" s="1"/>
      <c r="HH351" s="1"/>
      <c r="HI351" s="1"/>
      <c r="HJ351" s="1"/>
      <c r="HK351" s="1"/>
      <c r="HL351" s="1"/>
      <c r="HM351" s="1"/>
      <c r="HN351" s="1"/>
      <c r="HO351" s="1"/>
      <c r="HP351" s="1"/>
      <c r="HQ351" s="1"/>
      <c r="HR351" s="1"/>
      <c r="HS351" s="1"/>
      <c r="HT351" s="1"/>
      <c r="HU351" s="1"/>
      <c r="HV351" s="1"/>
      <c r="HW351" s="1"/>
      <c r="HX351" s="1"/>
      <c r="HY351" s="1"/>
      <c r="HZ351" s="1"/>
      <c r="IA351" s="1"/>
      <c r="IB351" s="1"/>
      <c r="IC351" s="1"/>
      <c r="ID351" s="1"/>
      <c r="IE351" s="1"/>
      <c r="IF351" s="1"/>
      <c r="IG351" s="1"/>
      <c r="IH351" s="1"/>
      <c r="II351" s="1"/>
      <c r="IJ351" s="1"/>
      <c r="IK351" s="1"/>
      <c r="IL351" s="1"/>
      <c r="IM351" s="1"/>
      <c r="IN351" s="1"/>
      <c r="IO351" s="1"/>
      <c r="IP351" s="1"/>
      <c r="IQ351" s="1"/>
      <c r="IR351" s="1"/>
      <c r="IS351" s="1"/>
      <c r="IT351" s="1"/>
    </row>
    <row r="352" spans="1:254" s="66" customFormat="1" x14ac:dyDescent="0.25">
      <c r="A352" s="51"/>
      <c r="B352" s="94" t="s">
        <v>60</v>
      </c>
      <c r="C352" s="56"/>
      <c r="D352" s="50"/>
      <c r="E352" s="161">
        <f>+SUM(E353:E355)</f>
        <v>1154140000</v>
      </c>
      <c r="F352" s="56"/>
      <c r="G352" s="95"/>
    </row>
    <row r="353" spans="1:254" s="58" customFormat="1" ht="31.5" x14ac:dyDescent="0.25">
      <c r="A353" s="54">
        <v>1</v>
      </c>
      <c r="B353" s="59" t="s">
        <v>118</v>
      </c>
      <c r="C353" s="54" t="s">
        <v>13</v>
      </c>
      <c r="D353" s="55">
        <v>10</v>
      </c>
      <c r="E353" s="162">
        <v>837830000</v>
      </c>
      <c r="F353" s="67"/>
      <c r="G353" s="95"/>
      <c r="H353" s="66"/>
      <c r="I353" s="66"/>
      <c r="J353" s="66"/>
      <c r="K353" s="66"/>
      <c r="L353" s="66"/>
      <c r="M353" s="66"/>
      <c r="N353" s="66"/>
      <c r="O353" s="66"/>
      <c r="P353" s="66"/>
      <c r="Q353" s="66"/>
      <c r="R353" s="66"/>
      <c r="S353" s="66"/>
      <c r="T353" s="66"/>
      <c r="U353" s="66"/>
      <c r="V353" s="66"/>
      <c r="W353" s="66"/>
      <c r="X353" s="66"/>
      <c r="Y353" s="66"/>
      <c r="Z353" s="66"/>
      <c r="AA353" s="66"/>
      <c r="AB353" s="66"/>
      <c r="AC353" s="66"/>
      <c r="AD353" s="66"/>
      <c r="AE353" s="66"/>
      <c r="AF353" s="66"/>
      <c r="AG353" s="66"/>
      <c r="AH353" s="66"/>
      <c r="AI353" s="66"/>
      <c r="AJ353" s="66"/>
      <c r="AK353" s="66"/>
      <c r="AL353" s="66"/>
      <c r="AM353" s="66"/>
      <c r="AN353" s="66"/>
      <c r="AO353" s="66"/>
      <c r="AP353" s="66"/>
      <c r="AQ353" s="66"/>
      <c r="AR353" s="66"/>
      <c r="AS353" s="66"/>
      <c r="AT353" s="66"/>
      <c r="AU353" s="66"/>
      <c r="AV353" s="66"/>
      <c r="AW353" s="66"/>
      <c r="AX353" s="66"/>
      <c r="AY353" s="66"/>
      <c r="AZ353" s="66"/>
      <c r="BA353" s="66"/>
      <c r="BB353" s="66"/>
      <c r="BC353" s="66"/>
      <c r="BD353" s="66"/>
      <c r="BE353" s="66"/>
      <c r="BF353" s="66"/>
      <c r="BG353" s="66"/>
      <c r="BH353" s="66"/>
      <c r="BI353" s="66"/>
      <c r="BJ353" s="66"/>
      <c r="BK353" s="66"/>
      <c r="BL353" s="66"/>
      <c r="BM353" s="66"/>
      <c r="BN353" s="66"/>
      <c r="BO353" s="66"/>
      <c r="BP353" s="66"/>
      <c r="BQ353" s="66"/>
      <c r="BR353" s="66"/>
      <c r="BS353" s="66"/>
      <c r="BT353" s="66"/>
      <c r="BU353" s="66"/>
      <c r="BV353" s="66"/>
      <c r="BW353" s="66"/>
      <c r="BX353" s="66"/>
      <c r="BY353" s="66"/>
      <c r="BZ353" s="66"/>
      <c r="CA353" s="66"/>
      <c r="CB353" s="66"/>
      <c r="CC353" s="66"/>
      <c r="CD353" s="66"/>
      <c r="CE353" s="66"/>
      <c r="CF353" s="66"/>
      <c r="CG353" s="66"/>
      <c r="CH353" s="66"/>
      <c r="CI353" s="66"/>
      <c r="CJ353" s="66"/>
      <c r="CK353" s="66"/>
      <c r="CL353" s="66"/>
      <c r="CM353" s="66"/>
      <c r="CN353" s="66"/>
      <c r="CO353" s="66"/>
      <c r="CP353" s="66"/>
      <c r="CQ353" s="66"/>
      <c r="CR353" s="66"/>
      <c r="CS353" s="66"/>
      <c r="CT353" s="66"/>
      <c r="CU353" s="66"/>
      <c r="CV353" s="66"/>
      <c r="CW353" s="66"/>
      <c r="CX353" s="66"/>
      <c r="CY353" s="66"/>
      <c r="CZ353" s="66"/>
      <c r="DA353" s="66"/>
      <c r="DB353" s="66"/>
      <c r="DC353" s="66"/>
      <c r="DD353" s="66"/>
      <c r="DE353" s="66"/>
      <c r="DF353" s="66"/>
      <c r="DG353" s="66"/>
      <c r="DH353" s="66"/>
      <c r="DI353" s="66"/>
      <c r="DJ353" s="66"/>
      <c r="DK353" s="66"/>
      <c r="DL353" s="66"/>
      <c r="DM353" s="66"/>
      <c r="DN353" s="66"/>
      <c r="DO353" s="66"/>
      <c r="DP353" s="66"/>
      <c r="DQ353" s="66"/>
      <c r="DR353" s="66"/>
      <c r="DS353" s="66"/>
      <c r="DT353" s="66"/>
      <c r="DU353" s="66"/>
      <c r="DV353" s="66"/>
      <c r="DW353" s="66"/>
      <c r="DX353" s="66"/>
      <c r="DY353" s="66"/>
      <c r="DZ353" s="66"/>
      <c r="EA353" s="66"/>
      <c r="EB353" s="66"/>
      <c r="EC353" s="66"/>
      <c r="ED353" s="66"/>
      <c r="EE353" s="66"/>
      <c r="EF353" s="66"/>
      <c r="EG353" s="66"/>
      <c r="EH353" s="66"/>
      <c r="EI353" s="66"/>
      <c r="EJ353" s="66"/>
      <c r="EK353" s="66"/>
      <c r="EL353" s="66"/>
      <c r="EM353" s="66"/>
      <c r="EN353" s="66"/>
      <c r="EO353" s="66"/>
      <c r="EP353" s="66"/>
      <c r="EQ353" s="66"/>
      <c r="ER353" s="66"/>
      <c r="ES353" s="66"/>
      <c r="ET353" s="66"/>
      <c r="EU353" s="66"/>
      <c r="EV353" s="66"/>
      <c r="EW353" s="66"/>
      <c r="EX353" s="66"/>
      <c r="EY353" s="66"/>
      <c r="EZ353" s="66"/>
      <c r="FA353" s="66"/>
      <c r="FB353" s="66"/>
      <c r="FC353" s="66"/>
      <c r="FD353" s="66"/>
      <c r="FE353" s="66"/>
      <c r="FF353" s="66"/>
      <c r="FG353" s="66"/>
      <c r="FH353" s="66"/>
      <c r="FI353" s="66"/>
      <c r="FJ353" s="66"/>
      <c r="FK353" s="66"/>
      <c r="FL353" s="66"/>
      <c r="FM353" s="66"/>
      <c r="FN353" s="66"/>
      <c r="FO353" s="66"/>
      <c r="FP353" s="66"/>
      <c r="FQ353" s="66"/>
      <c r="FR353" s="66"/>
      <c r="FS353" s="66"/>
      <c r="FT353" s="66"/>
      <c r="FU353" s="66"/>
      <c r="FV353" s="66"/>
      <c r="FW353" s="66"/>
      <c r="FX353" s="66"/>
      <c r="FY353" s="66"/>
      <c r="FZ353" s="66"/>
      <c r="GA353" s="66"/>
      <c r="GB353" s="66"/>
      <c r="GC353" s="66"/>
      <c r="GD353" s="66"/>
      <c r="GE353" s="66"/>
      <c r="GF353" s="66"/>
      <c r="GG353" s="66"/>
      <c r="GH353" s="66"/>
      <c r="GI353" s="66"/>
      <c r="GJ353" s="66"/>
      <c r="GK353" s="66"/>
      <c r="GL353" s="66"/>
      <c r="GM353" s="66"/>
      <c r="GN353" s="66"/>
      <c r="GO353" s="66"/>
      <c r="GP353" s="66"/>
      <c r="GQ353" s="66"/>
      <c r="GR353" s="66"/>
      <c r="GS353" s="66"/>
      <c r="GT353" s="66"/>
      <c r="GU353" s="66"/>
      <c r="GV353" s="66"/>
      <c r="GW353" s="66"/>
      <c r="GX353" s="66"/>
      <c r="GY353" s="66"/>
      <c r="GZ353" s="66"/>
      <c r="HA353" s="66"/>
      <c r="HB353" s="66"/>
      <c r="HC353" s="66"/>
      <c r="HD353" s="66"/>
      <c r="HE353" s="66"/>
      <c r="HF353" s="66"/>
      <c r="HG353" s="66"/>
      <c r="HH353" s="66"/>
      <c r="HI353" s="66"/>
      <c r="HJ353" s="66"/>
      <c r="HK353" s="66"/>
      <c r="HL353" s="66"/>
      <c r="HM353" s="66"/>
      <c r="HN353" s="66"/>
      <c r="HO353" s="66"/>
      <c r="HP353" s="66"/>
      <c r="HQ353" s="66"/>
      <c r="HR353" s="66"/>
      <c r="HS353" s="66"/>
      <c r="HT353" s="66"/>
      <c r="HU353" s="66"/>
      <c r="HV353" s="66"/>
      <c r="HW353" s="66"/>
      <c r="HX353" s="66"/>
      <c r="HY353" s="66"/>
      <c r="HZ353" s="66"/>
      <c r="IA353" s="66"/>
      <c r="IB353" s="66"/>
      <c r="IC353" s="66"/>
      <c r="ID353" s="66"/>
      <c r="IE353" s="66"/>
      <c r="IF353" s="66"/>
      <c r="IG353" s="66"/>
      <c r="IH353" s="66"/>
      <c r="II353" s="66"/>
      <c r="IJ353" s="66"/>
      <c r="IK353" s="66"/>
      <c r="IL353" s="66"/>
      <c r="IM353" s="66"/>
      <c r="IN353" s="66"/>
      <c r="IO353" s="66"/>
      <c r="IP353" s="66"/>
      <c r="IQ353" s="66"/>
      <c r="IR353" s="66"/>
      <c r="IS353" s="66"/>
      <c r="IT353" s="66"/>
    </row>
    <row r="354" spans="1:254" s="66" customFormat="1" ht="31.5" x14ac:dyDescent="0.25">
      <c r="A354" s="54">
        <f>+A353+1</f>
        <v>2</v>
      </c>
      <c r="B354" s="59" t="s">
        <v>119</v>
      </c>
      <c r="C354" s="54" t="s">
        <v>13</v>
      </c>
      <c r="D354" s="55">
        <v>1</v>
      </c>
      <c r="E354" s="162">
        <v>306330000</v>
      </c>
      <c r="F354" s="67"/>
      <c r="G354" s="95"/>
    </row>
    <row r="355" spans="1:254" s="66" customFormat="1" x14ac:dyDescent="0.25">
      <c r="A355" s="54">
        <f>+A354+1</f>
        <v>3</v>
      </c>
      <c r="B355" s="60" t="s">
        <v>120</v>
      </c>
      <c r="C355" s="61" t="s">
        <v>20</v>
      </c>
      <c r="D355" s="61">
        <v>1</v>
      </c>
      <c r="E355" s="162">
        <v>9980000</v>
      </c>
      <c r="F355" s="62"/>
      <c r="G355" s="57"/>
      <c r="H355" s="57"/>
      <c r="I355" s="57"/>
      <c r="J355" s="58"/>
      <c r="K355" s="58"/>
      <c r="L355" s="58"/>
      <c r="M355" s="58"/>
      <c r="N355" s="58"/>
      <c r="O355" s="58"/>
      <c r="P355" s="58"/>
      <c r="Q355" s="58"/>
      <c r="R355" s="58"/>
      <c r="S355" s="58"/>
      <c r="T355" s="58"/>
      <c r="U355" s="58"/>
      <c r="V355" s="58"/>
      <c r="W355" s="58"/>
      <c r="X355" s="58"/>
      <c r="Y355" s="58"/>
      <c r="Z355" s="58"/>
      <c r="AA355" s="58"/>
      <c r="AB355" s="58"/>
      <c r="AC355" s="58"/>
      <c r="AD355" s="58"/>
      <c r="AE355" s="58"/>
      <c r="AF355" s="58"/>
      <c r="AG355" s="58"/>
      <c r="AH355" s="58"/>
      <c r="AI355" s="58"/>
      <c r="AJ355" s="58"/>
      <c r="AK355" s="58"/>
      <c r="AL355" s="58"/>
      <c r="AM355" s="58"/>
      <c r="AN355" s="58"/>
      <c r="AO355" s="58"/>
      <c r="AP355" s="58"/>
      <c r="AQ355" s="58"/>
      <c r="AR355" s="58"/>
      <c r="AS355" s="58"/>
      <c r="AT355" s="58"/>
      <c r="AU355" s="58"/>
      <c r="AV355" s="58"/>
      <c r="AW355" s="58"/>
      <c r="AX355" s="58"/>
      <c r="AY355" s="58"/>
      <c r="AZ355" s="58"/>
      <c r="BA355" s="58"/>
      <c r="BB355" s="58"/>
      <c r="BC355" s="58"/>
      <c r="BD355" s="58"/>
      <c r="BE355" s="58"/>
      <c r="BF355" s="58"/>
      <c r="BG355" s="58"/>
      <c r="BH355" s="58"/>
      <c r="BI355" s="58"/>
      <c r="BJ355" s="58"/>
      <c r="BK355" s="58"/>
      <c r="BL355" s="58"/>
      <c r="BM355" s="58"/>
      <c r="BN355" s="58"/>
      <c r="BO355" s="58"/>
      <c r="BP355" s="58"/>
      <c r="BQ355" s="58"/>
      <c r="BR355" s="58"/>
      <c r="BS355" s="58"/>
      <c r="BT355" s="58"/>
      <c r="BU355" s="58"/>
      <c r="BV355" s="58"/>
      <c r="BW355" s="58"/>
      <c r="BX355" s="58"/>
      <c r="BY355" s="58"/>
      <c r="BZ355" s="58"/>
      <c r="CA355" s="58"/>
      <c r="CB355" s="58"/>
      <c r="CC355" s="58"/>
      <c r="CD355" s="58"/>
      <c r="CE355" s="58"/>
      <c r="CF355" s="58"/>
      <c r="CG355" s="58"/>
      <c r="CH355" s="58"/>
      <c r="CI355" s="58"/>
      <c r="CJ355" s="58"/>
      <c r="CK355" s="58"/>
      <c r="CL355" s="58"/>
      <c r="CM355" s="58"/>
      <c r="CN355" s="58"/>
      <c r="CO355" s="58"/>
      <c r="CP355" s="58"/>
      <c r="CQ355" s="58"/>
      <c r="CR355" s="58"/>
      <c r="CS355" s="58"/>
      <c r="CT355" s="58"/>
      <c r="CU355" s="58"/>
      <c r="CV355" s="58"/>
      <c r="CW355" s="58"/>
      <c r="CX355" s="58"/>
      <c r="CY355" s="58"/>
      <c r="CZ355" s="58"/>
      <c r="DA355" s="58"/>
      <c r="DB355" s="58"/>
      <c r="DC355" s="58"/>
      <c r="DD355" s="58"/>
      <c r="DE355" s="58"/>
      <c r="DF355" s="58"/>
      <c r="DG355" s="58"/>
      <c r="DH355" s="58"/>
      <c r="DI355" s="58"/>
      <c r="DJ355" s="58"/>
      <c r="DK355" s="58"/>
      <c r="DL355" s="58"/>
      <c r="DM355" s="58"/>
      <c r="DN355" s="58"/>
      <c r="DO355" s="58"/>
      <c r="DP355" s="58"/>
      <c r="DQ355" s="58"/>
      <c r="DR355" s="58"/>
      <c r="DS355" s="58"/>
      <c r="DT355" s="58"/>
      <c r="DU355" s="58"/>
      <c r="DV355" s="58"/>
      <c r="DW355" s="58"/>
      <c r="DX355" s="58"/>
      <c r="DY355" s="58"/>
      <c r="DZ355" s="58"/>
      <c r="EA355" s="58"/>
      <c r="EB355" s="58"/>
      <c r="EC355" s="58"/>
      <c r="ED355" s="58"/>
      <c r="EE355" s="58"/>
      <c r="EF355" s="58"/>
      <c r="EG355" s="58"/>
      <c r="EH355" s="58"/>
      <c r="EI355" s="58"/>
      <c r="EJ355" s="58"/>
      <c r="EK355" s="58"/>
      <c r="EL355" s="58"/>
      <c r="EM355" s="58"/>
      <c r="EN355" s="58"/>
      <c r="EO355" s="58"/>
      <c r="EP355" s="58"/>
      <c r="EQ355" s="58"/>
      <c r="ER355" s="58"/>
      <c r="ES355" s="58"/>
      <c r="ET355" s="58"/>
      <c r="EU355" s="58"/>
      <c r="EV355" s="58"/>
      <c r="EW355" s="58"/>
      <c r="EX355" s="58"/>
      <c r="EY355" s="58"/>
      <c r="EZ355" s="58"/>
      <c r="FA355" s="58"/>
      <c r="FB355" s="58"/>
      <c r="FC355" s="58"/>
      <c r="FD355" s="58"/>
      <c r="FE355" s="58"/>
      <c r="FF355" s="58"/>
      <c r="FG355" s="58"/>
      <c r="FH355" s="58"/>
      <c r="FI355" s="58"/>
      <c r="FJ355" s="58"/>
      <c r="FK355" s="58"/>
      <c r="FL355" s="58"/>
      <c r="FM355" s="58"/>
      <c r="FN355" s="58"/>
      <c r="FO355" s="58"/>
      <c r="FP355" s="58"/>
      <c r="FQ355" s="58"/>
      <c r="FR355" s="58"/>
      <c r="FS355" s="58"/>
      <c r="FT355" s="58"/>
      <c r="FU355" s="58"/>
      <c r="FV355" s="58"/>
      <c r="FW355" s="58"/>
      <c r="FX355" s="58"/>
      <c r="FY355" s="58"/>
      <c r="FZ355" s="58"/>
      <c r="GA355" s="58"/>
      <c r="GB355" s="58"/>
      <c r="GC355" s="58"/>
      <c r="GD355" s="58"/>
      <c r="GE355" s="58"/>
      <c r="GF355" s="58"/>
      <c r="GG355" s="58"/>
      <c r="GH355" s="58"/>
      <c r="GI355" s="58"/>
      <c r="GJ355" s="58"/>
      <c r="GK355" s="58"/>
      <c r="GL355" s="58"/>
      <c r="GM355" s="58"/>
      <c r="GN355" s="58"/>
      <c r="GO355" s="58"/>
      <c r="GP355" s="58"/>
      <c r="GQ355" s="58"/>
      <c r="GR355" s="58"/>
      <c r="GS355" s="58"/>
      <c r="GT355" s="58"/>
      <c r="GU355" s="58"/>
      <c r="GV355" s="58"/>
      <c r="GW355" s="58"/>
      <c r="GX355" s="58"/>
      <c r="GY355" s="58"/>
      <c r="GZ355" s="58"/>
      <c r="HA355" s="58"/>
      <c r="HB355" s="58"/>
      <c r="HC355" s="58"/>
      <c r="HD355" s="58"/>
      <c r="HE355" s="58"/>
      <c r="HF355" s="58"/>
      <c r="HG355" s="58"/>
      <c r="HH355" s="58"/>
      <c r="HI355" s="58"/>
      <c r="HJ355" s="58"/>
      <c r="HK355" s="58"/>
      <c r="HL355" s="58"/>
      <c r="HM355" s="58"/>
      <c r="HN355" s="58"/>
      <c r="HO355" s="58"/>
      <c r="HP355" s="58"/>
      <c r="HQ355" s="58"/>
      <c r="HR355" s="58"/>
      <c r="HS355" s="58"/>
      <c r="HT355" s="58"/>
      <c r="HU355" s="58"/>
      <c r="HV355" s="58"/>
      <c r="HW355" s="58"/>
      <c r="HX355" s="58"/>
      <c r="HY355" s="58"/>
      <c r="HZ355" s="58"/>
      <c r="IA355" s="58"/>
      <c r="IB355" s="58"/>
      <c r="IC355" s="58"/>
      <c r="ID355" s="58"/>
      <c r="IE355" s="58"/>
      <c r="IF355" s="58"/>
      <c r="IG355" s="58"/>
      <c r="IH355" s="58"/>
      <c r="II355" s="58"/>
      <c r="IJ355" s="58"/>
      <c r="IK355" s="58"/>
      <c r="IL355" s="58"/>
      <c r="IM355" s="58"/>
      <c r="IN355" s="58"/>
      <c r="IO355" s="58"/>
      <c r="IP355" s="58"/>
      <c r="IQ355" s="58"/>
      <c r="IR355" s="58"/>
      <c r="IS355" s="58"/>
      <c r="IT355" s="58"/>
    </row>
    <row r="356" spans="1:254" s="66" customFormat="1" ht="31.5" x14ac:dyDescent="0.25">
      <c r="A356" s="54"/>
      <c r="B356" s="53" t="s">
        <v>50</v>
      </c>
      <c r="C356" s="54"/>
      <c r="D356" s="55"/>
      <c r="E356" s="161">
        <f>+SUM(E357:E369)</f>
        <v>781909788</v>
      </c>
      <c r="F356" s="67"/>
      <c r="G356" s="95"/>
    </row>
    <row r="357" spans="1:254" s="66" customFormat="1" x14ac:dyDescent="0.25">
      <c r="A357" s="54">
        <f>+A355+1</f>
        <v>4</v>
      </c>
      <c r="B357" s="59" t="s">
        <v>121</v>
      </c>
      <c r="C357" s="54" t="s">
        <v>13</v>
      </c>
      <c r="D357" s="55">
        <v>1</v>
      </c>
      <c r="E357" s="162">
        <v>50977142</v>
      </c>
      <c r="F357" s="67"/>
      <c r="G357" s="95"/>
    </row>
    <row r="358" spans="1:254" s="66" customFormat="1" x14ac:dyDescent="0.25">
      <c r="A358" s="54">
        <f>+A357+1</f>
        <v>5</v>
      </c>
      <c r="B358" s="60" t="s">
        <v>122</v>
      </c>
      <c r="C358" s="62" t="s">
        <v>20</v>
      </c>
      <c r="D358" s="55">
        <v>3</v>
      </c>
      <c r="E358" s="162">
        <v>71629737</v>
      </c>
      <c r="F358" s="67"/>
      <c r="G358" s="97"/>
    </row>
    <row r="359" spans="1:254" s="66" customFormat="1" x14ac:dyDescent="0.25">
      <c r="A359" s="54">
        <f>+A358+1</f>
        <v>6</v>
      </c>
      <c r="B359" s="60" t="s">
        <v>123</v>
      </c>
      <c r="C359" s="62" t="s">
        <v>13</v>
      </c>
      <c r="D359" s="55">
        <v>3</v>
      </c>
      <c r="E359" s="162">
        <v>84530757</v>
      </c>
      <c r="F359" s="67"/>
      <c r="G359" s="97"/>
    </row>
    <row r="360" spans="1:254" s="66" customFormat="1" x14ac:dyDescent="0.25">
      <c r="A360" s="54">
        <f>+A359+1</f>
        <v>7</v>
      </c>
      <c r="B360" s="60" t="s">
        <v>124</v>
      </c>
      <c r="C360" s="62" t="s">
        <v>13</v>
      </c>
      <c r="D360" s="55">
        <v>12</v>
      </c>
      <c r="E360" s="162">
        <v>144909720</v>
      </c>
      <c r="F360" s="67"/>
      <c r="G360" s="97"/>
    </row>
    <row r="361" spans="1:254" s="66" customFormat="1" ht="31.5" x14ac:dyDescent="0.25">
      <c r="A361" s="54">
        <f>+A360+1</f>
        <v>8</v>
      </c>
      <c r="B361" s="60" t="s">
        <v>125</v>
      </c>
      <c r="C361" s="62" t="s">
        <v>13</v>
      </c>
      <c r="D361" s="55">
        <v>2</v>
      </c>
      <c r="E361" s="162">
        <v>184912422</v>
      </c>
      <c r="F361" s="67"/>
      <c r="G361" s="97"/>
    </row>
    <row r="362" spans="1:254" s="66" customFormat="1" x14ac:dyDescent="0.25">
      <c r="A362" s="54">
        <f>+A361+1</f>
        <v>9</v>
      </c>
      <c r="B362" s="60" t="s">
        <v>126</v>
      </c>
      <c r="C362" s="62" t="s">
        <v>13</v>
      </c>
      <c r="D362" s="55">
        <v>2</v>
      </c>
      <c r="E362" s="162">
        <v>46603044</v>
      </c>
      <c r="F362" s="67"/>
      <c r="G362" s="97"/>
    </row>
    <row r="363" spans="1:254" s="66" customFormat="1" ht="31.5" x14ac:dyDescent="0.25">
      <c r="A363" s="54">
        <f>+A362+1</f>
        <v>10</v>
      </c>
      <c r="B363" s="60" t="s">
        <v>127</v>
      </c>
      <c r="C363" s="62" t="s">
        <v>13</v>
      </c>
      <c r="D363" s="55">
        <v>2</v>
      </c>
      <c r="E363" s="162">
        <v>31552234</v>
      </c>
      <c r="F363" s="67"/>
      <c r="G363" s="97"/>
    </row>
    <row r="364" spans="1:254" s="66" customFormat="1" x14ac:dyDescent="0.25">
      <c r="A364" s="54">
        <f>+A363+1</f>
        <v>11</v>
      </c>
      <c r="B364" s="60" t="s">
        <v>128</v>
      </c>
      <c r="C364" s="62" t="s">
        <v>13</v>
      </c>
      <c r="D364" s="55">
        <v>4</v>
      </c>
      <c r="E364" s="162">
        <v>24501696</v>
      </c>
      <c r="F364" s="67"/>
      <c r="G364" s="97"/>
    </row>
    <row r="365" spans="1:254" s="66" customFormat="1" x14ac:dyDescent="0.25">
      <c r="A365" s="54">
        <f t="shared" ref="A365:A369" si="12">+A364+1</f>
        <v>12</v>
      </c>
      <c r="B365" s="60" t="s">
        <v>129</v>
      </c>
      <c r="C365" s="62" t="s">
        <v>13</v>
      </c>
      <c r="D365" s="55">
        <v>4</v>
      </c>
      <c r="E365" s="162">
        <v>40802804</v>
      </c>
      <c r="F365" s="67"/>
      <c r="G365" s="97"/>
    </row>
    <row r="366" spans="1:254" s="66" customFormat="1" ht="31.5" x14ac:dyDescent="0.25">
      <c r="A366" s="54">
        <f t="shared" si="12"/>
        <v>13</v>
      </c>
      <c r="B366" s="60" t="s">
        <v>130</v>
      </c>
      <c r="C366" s="62" t="s">
        <v>13</v>
      </c>
      <c r="D366" s="55">
        <v>2</v>
      </c>
      <c r="E366" s="162">
        <v>31552232</v>
      </c>
      <c r="F366" s="67"/>
      <c r="G366" s="97"/>
    </row>
    <row r="367" spans="1:254" s="66" customFormat="1" x14ac:dyDescent="0.25">
      <c r="A367" s="54">
        <f t="shared" si="12"/>
        <v>14</v>
      </c>
      <c r="B367" s="60" t="s">
        <v>131</v>
      </c>
      <c r="C367" s="62" t="s">
        <v>20</v>
      </c>
      <c r="D367" s="55">
        <v>1</v>
      </c>
      <c r="E367" s="162">
        <v>10400000</v>
      </c>
      <c r="F367" s="67"/>
      <c r="G367" s="97"/>
    </row>
    <row r="368" spans="1:254" s="66" customFormat="1" x14ac:dyDescent="0.25">
      <c r="A368" s="54">
        <f t="shared" si="12"/>
        <v>15</v>
      </c>
      <c r="B368" s="60" t="s">
        <v>132</v>
      </c>
      <c r="C368" s="62" t="s">
        <v>20</v>
      </c>
      <c r="D368" s="55">
        <v>2</v>
      </c>
      <c r="E368" s="162">
        <v>25006000</v>
      </c>
      <c r="F368" s="67"/>
      <c r="G368" s="97"/>
    </row>
    <row r="369" spans="1:254" s="66" customFormat="1" x14ac:dyDescent="0.25">
      <c r="A369" s="54">
        <f t="shared" si="12"/>
        <v>16</v>
      </c>
      <c r="B369" s="60" t="s">
        <v>131</v>
      </c>
      <c r="C369" s="62" t="s">
        <v>20</v>
      </c>
      <c r="D369" s="55">
        <v>2</v>
      </c>
      <c r="E369" s="162">
        <v>34532000</v>
      </c>
      <c r="F369" s="67"/>
      <c r="G369" s="97"/>
    </row>
    <row r="370" spans="1:254" s="66" customFormat="1" ht="31.5" x14ac:dyDescent="0.25">
      <c r="A370" s="54"/>
      <c r="B370" s="64" t="s">
        <v>29</v>
      </c>
      <c r="C370" s="62"/>
      <c r="D370" s="55"/>
      <c r="E370" s="161">
        <f>+SUM(E371:E372)</f>
        <v>165766000</v>
      </c>
      <c r="F370" s="67"/>
      <c r="G370" s="97"/>
    </row>
    <row r="371" spans="1:254" s="66" customFormat="1" ht="31.5" x14ac:dyDescent="0.25">
      <c r="A371" s="54">
        <f>+A369+1</f>
        <v>17</v>
      </c>
      <c r="B371" s="59" t="s">
        <v>133</v>
      </c>
      <c r="C371" s="54" t="s">
        <v>20</v>
      </c>
      <c r="D371" s="55">
        <v>1</v>
      </c>
      <c r="E371" s="162">
        <v>148500000</v>
      </c>
      <c r="F371" s="67"/>
      <c r="G371" s="95"/>
    </row>
    <row r="372" spans="1:254" s="66" customFormat="1" x14ac:dyDescent="0.25">
      <c r="A372" s="54">
        <f>+A371+1</f>
        <v>18</v>
      </c>
      <c r="B372" s="60" t="s">
        <v>134</v>
      </c>
      <c r="C372" s="62" t="s">
        <v>20</v>
      </c>
      <c r="D372" s="55">
        <v>1</v>
      </c>
      <c r="E372" s="162">
        <v>17266000</v>
      </c>
      <c r="F372" s="67"/>
      <c r="G372" s="97"/>
    </row>
    <row r="373" spans="1:254" s="66" customFormat="1" ht="31.5" x14ac:dyDescent="0.25">
      <c r="A373" s="54"/>
      <c r="B373" s="64" t="s">
        <v>57</v>
      </c>
      <c r="C373" s="62"/>
      <c r="D373" s="55"/>
      <c r="E373" s="161">
        <f>+SUM(E374:E380)</f>
        <v>111513000</v>
      </c>
      <c r="F373" s="67"/>
      <c r="G373" s="97"/>
    </row>
    <row r="374" spans="1:254" s="66" customFormat="1" x14ac:dyDescent="0.25">
      <c r="A374" s="54">
        <f>+A372+1</f>
        <v>19</v>
      </c>
      <c r="B374" s="59" t="s">
        <v>135</v>
      </c>
      <c r="C374" s="54" t="s">
        <v>20</v>
      </c>
      <c r="D374" s="55">
        <v>1</v>
      </c>
      <c r="E374" s="162">
        <v>21835000</v>
      </c>
      <c r="F374" s="67"/>
      <c r="G374" s="95"/>
    </row>
    <row r="375" spans="1:254" s="98" customFormat="1" ht="31.5" x14ac:dyDescent="0.25">
      <c r="A375" s="54">
        <f>+A374+1</f>
        <v>20</v>
      </c>
      <c r="B375" s="59" t="s">
        <v>136</v>
      </c>
      <c r="C375" s="54" t="s">
        <v>20</v>
      </c>
      <c r="D375" s="55">
        <v>1</v>
      </c>
      <c r="E375" s="162">
        <v>19998000</v>
      </c>
      <c r="F375" s="67"/>
      <c r="G375" s="95"/>
      <c r="H375" s="66"/>
      <c r="I375" s="66"/>
      <c r="J375" s="66"/>
      <c r="K375" s="66"/>
      <c r="L375" s="66"/>
      <c r="M375" s="66"/>
      <c r="N375" s="66"/>
      <c r="O375" s="66"/>
      <c r="P375" s="66"/>
      <c r="Q375" s="66"/>
      <c r="R375" s="66"/>
      <c r="S375" s="66"/>
      <c r="T375" s="66"/>
      <c r="U375" s="66"/>
      <c r="V375" s="66"/>
      <c r="W375" s="66"/>
      <c r="X375" s="66"/>
      <c r="Y375" s="66"/>
      <c r="Z375" s="66"/>
      <c r="AA375" s="66"/>
      <c r="AB375" s="66"/>
      <c r="AC375" s="66"/>
      <c r="AD375" s="66"/>
      <c r="AE375" s="66"/>
      <c r="AF375" s="66"/>
      <c r="AG375" s="66"/>
      <c r="AH375" s="66"/>
      <c r="AI375" s="66"/>
      <c r="AJ375" s="66"/>
      <c r="AK375" s="66"/>
      <c r="AL375" s="66"/>
      <c r="AM375" s="66"/>
      <c r="AN375" s="66"/>
      <c r="AO375" s="66"/>
      <c r="AP375" s="66"/>
      <c r="AQ375" s="66"/>
      <c r="AR375" s="66"/>
      <c r="AS375" s="66"/>
      <c r="AT375" s="66"/>
      <c r="AU375" s="66"/>
      <c r="AV375" s="66"/>
      <c r="AW375" s="66"/>
      <c r="AX375" s="66"/>
      <c r="AY375" s="66"/>
      <c r="AZ375" s="66"/>
      <c r="BA375" s="66"/>
      <c r="BB375" s="66"/>
      <c r="BC375" s="66"/>
      <c r="BD375" s="66"/>
      <c r="BE375" s="66"/>
      <c r="BF375" s="66"/>
      <c r="BG375" s="66"/>
      <c r="BH375" s="66"/>
      <c r="BI375" s="66"/>
      <c r="BJ375" s="66"/>
      <c r="BK375" s="66"/>
      <c r="BL375" s="66"/>
      <c r="BM375" s="66"/>
      <c r="BN375" s="66"/>
      <c r="BO375" s="66"/>
      <c r="BP375" s="66"/>
      <c r="BQ375" s="66"/>
      <c r="BR375" s="66"/>
      <c r="BS375" s="66"/>
      <c r="BT375" s="66"/>
      <c r="BU375" s="66"/>
      <c r="BV375" s="66"/>
      <c r="BW375" s="66"/>
      <c r="BX375" s="66"/>
      <c r="BY375" s="66"/>
      <c r="BZ375" s="66"/>
      <c r="CA375" s="66"/>
      <c r="CB375" s="66"/>
      <c r="CC375" s="66"/>
      <c r="CD375" s="66"/>
      <c r="CE375" s="66"/>
      <c r="CF375" s="66"/>
      <c r="CG375" s="66"/>
      <c r="CH375" s="66"/>
      <c r="CI375" s="66"/>
      <c r="CJ375" s="66"/>
      <c r="CK375" s="66"/>
      <c r="CL375" s="66"/>
      <c r="CM375" s="66"/>
      <c r="CN375" s="66"/>
      <c r="CO375" s="66"/>
      <c r="CP375" s="66"/>
      <c r="CQ375" s="66"/>
      <c r="CR375" s="66"/>
      <c r="CS375" s="66"/>
      <c r="CT375" s="66"/>
      <c r="CU375" s="66"/>
      <c r="CV375" s="66"/>
      <c r="CW375" s="66"/>
      <c r="CX375" s="66"/>
      <c r="CY375" s="66"/>
      <c r="CZ375" s="66"/>
      <c r="DA375" s="66"/>
      <c r="DB375" s="66"/>
      <c r="DC375" s="66"/>
      <c r="DD375" s="66"/>
      <c r="DE375" s="66"/>
      <c r="DF375" s="66"/>
      <c r="DG375" s="66"/>
      <c r="DH375" s="66"/>
      <c r="DI375" s="66"/>
      <c r="DJ375" s="66"/>
      <c r="DK375" s="66"/>
      <c r="DL375" s="66"/>
      <c r="DM375" s="66"/>
      <c r="DN375" s="66"/>
      <c r="DO375" s="66"/>
      <c r="DP375" s="66"/>
      <c r="DQ375" s="66"/>
      <c r="DR375" s="66"/>
      <c r="DS375" s="66"/>
      <c r="DT375" s="66"/>
      <c r="DU375" s="66"/>
      <c r="DV375" s="66"/>
      <c r="DW375" s="66"/>
      <c r="DX375" s="66"/>
      <c r="DY375" s="66"/>
      <c r="DZ375" s="66"/>
      <c r="EA375" s="66"/>
      <c r="EB375" s="66"/>
      <c r="EC375" s="66"/>
      <c r="ED375" s="66"/>
      <c r="EE375" s="66"/>
      <c r="EF375" s="66"/>
      <c r="EG375" s="66"/>
      <c r="EH375" s="66"/>
      <c r="EI375" s="66"/>
      <c r="EJ375" s="66"/>
      <c r="EK375" s="66"/>
      <c r="EL375" s="66"/>
      <c r="EM375" s="66"/>
      <c r="EN375" s="66"/>
      <c r="EO375" s="66"/>
      <c r="EP375" s="66"/>
      <c r="EQ375" s="66"/>
      <c r="ER375" s="66"/>
      <c r="ES375" s="66"/>
      <c r="ET375" s="66"/>
      <c r="EU375" s="66"/>
      <c r="EV375" s="66"/>
      <c r="EW375" s="66"/>
      <c r="EX375" s="66"/>
      <c r="EY375" s="66"/>
      <c r="EZ375" s="66"/>
      <c r="FA375" s="66"/>
      <c r="FB375" s="66"/>
      <c r="FC375" s="66"/>
      <c r="FD375" s="66"/>
      <c r="FE375" s="66"/>
      <c r="FF375" s="66"/>
      <c r="FG375" s="66"/>
      <c r="FH375" s="66"/>
      <c r="FI375" s="66"/>
      <c r="FJ375" s="66"/>
      <c r="FK375" s="66"/>
      <c r="FL375" s="66"/>
      <c r="FM375" s="66"/>
      <c r="FN375" s="66"/>
      <c r="FO375" s="66"/>
      <c r="FP375" s="66"/>
      <c r="FQ375" s="66"/>
      <c r="FR375" s="66"/>
      <c r="FS375" s="66"/>
      <c r="FT375" s="66"/>
      <c r="FU375" s="66"/>
      <c r="FV375" s="66"/>
      <c r="FW375" s="66"/>
      <c r="FX375" s="66"/>
      <c r="FY375" s="66"/>
      <c r="FZ375" s="66"/>
      <c r="GA375" s="66"/>
      <c r="GB375" s="66"/>
      <c r="GC375" s="66"/>
      <c r="GD375" s="66"/>
      <c r="GE375" s="66"/>
      <c r="GF375" s="66"/>
      <c r="GG375" s="66"/>
      <c r="GH375" s="66"/>
      <c r="GI375" s="66"/>
      <c r="GJ375" s="66"/>
      <c r="GK375" s="66"/>
      <c r="GL375" s="66"/>
      <c r="GM375" s="66"/>
      <c r="GN375" s="66"/>
      <c r="GO375" s="66"/>
      <c r="GP375" s="66"/>
      <c r="GQ375" s="66"/>
      <c r="GR375" s="66"/>
      <c r="GS375" s="66"/>
      <c r="GT375" s="66"/>
      <c r="GU375" s="66"/>
      <c r="GV375" s="66"/>
      <c r="GW375" s="66"/>
      <c r="GX375" s="66"/>
      <c r="GY375" s="66"/>
      <c r="GZ375" s="66"/>
      <c r="HA375" s="66"/>
      <c r="HB375" s="66"/>
      <c r="HC375" s="66"/>
      <c r="HD375" s="66"/>
      <c r="HE375" s="66"/>
      <c r="HF375" s="66"/>
      <c r="HG375" s="66"/>
      <c r="HH375" s="66"/>
      <c r="HI375" s="66"/>
      <c r="HJ375" s="66"/>
      <c r="HK375" s="66"/>
      <c r="HL375" s="66"/>
      <c r="HM375" s="66"/>
      <c r="HN375" s="66"/>
      <c r="HO375" s="66"/>
      <c r="HP375" s="66"/>
      <c r="HQ375" s="66"/>
      <c r="HR375" s="66"/>
      <c r="HS375" s="66"/>
      <c r="HT375" s="66"/>
      <c r="HU375" s="66"/>
      <c r="HV375" s="66"/>
      <c r="HW375" s="66"/>
      <c r="HX375" s="66"/>
      <c r="HY375" s="66"/>
      <c r="HZ375" s="66"/>
      <c r="IA375" s="66"/>
      <c r="IB375" s="66"/>
      <c r="IC375" s="66"/>
      <c r="ID375" s="66"/>
      <c r="IE375" s="66"/>
      <c r="IF375" s="66"/>
      <c r="IG375" s="66"/>
      <c r="IH375" s="66"/>
      <c r="II375" s="66"/>
      <c r="IJ375" s="66"/>
      <c r="IK375" s="66"/>
      <c r="IL375" s="66"/>
      <c r="IM375" s="66"/>
      <c r="IN375" s="66"/>
      <c r="IO375" s="66"/>
      <c r="IP375" s="66"/>
      <c r="IQ375" s="66"/>
      <c r="IR375" s="66"/>
      <c r="IS375" s="66"/>
      <c r="IT375" s="66"/>
    </row>
    <row r="376" spans="1:254" s="58" customFormat="1" x14ac:dyDescent="0.25">
      <c r="A376" s="54">
        <f t="shared" ref="A376:A380" si="13">+A375+1</f>
        <v>21</v>
      </c>
      <c r="B376" s="59" t="s">
        <v>137</v>
      </c>
      <c r="C376" s="54" t="s">
        <v>20</v>
      </c>
      <c r="D376" s="55">
        <v>1</v>
      </c>
      <c r="E376" s="162">
        <v>38740000</v>
      </c>
      <c r="F376" s="67"/>
      <c r="G376" s="95"/>
      <c r="H376" s="66"/>
      <c r="I376" s="66"/>
      <c r="J376" s="66"/>
      <c r="K376" s="66"/>
      <c r="L376" s="66"/>
      <c r="M376" s="66"/>
      <c r="N376" s="66"/>
      <c r="O376" s="66"/>
      <c r="P376" s="66"/>
      <c r="Q376" s="66"/>
      <c r="R376" s="66"/>
      <c r="S376" s="66"/>
      <c r="T376" s="66"/>
      <c r="U376" s="66"/>
      <c r="V376" s="66"/>
      <c r="W376" s="66"/>
      <c r="X376" s="66"/>
      <c r="Y376" s="66"/>
      <c r="Z376" s="66"/>
      <c r="AA376" s="66"/>
      <c r="AB376" s="66"/>
      <c r="AC376" s="66"/>
      <c r="AD376" s="66"/>
      <c r="AE376" s="66"/>
      <c r="AF376" s="66"/>
      <c r="AG376" s="66"/>
      <c r="AH376" s="66"/>
      <c r="AI376" s="66"/>
      <c r="AJ376" s="66"/>
      <c r="AK376" s="66"/>
      <c r="AL376" s="66"/>
      <c r="AM376" s="66"/>
      <c r="AN376" s="66"/>
      <c r="AO376" s="66"/>
      <c r="AP376" s="66"/>
      <c r="AQ376" s="66"/>
      <c r="AR376" s="66"/>
      <c r="AS376" s="66"/>
      <c r="AT376" s="66"/>
      <c r="AU376" s="66"/>
      <c r="AV376" s="66"/>
      <c r="AW376" s="66"/>
      <c r="AX376" s="66"/>
      <c r="AY376" s="66"/>
      <c r="AZ376" s="66"/>
      <c r="BA376" s="66"/>
      <c r="BB376" s="66"/>
      <c r="BC376" s="66"/>
      <c r="BD376" s="66"/>
      <c r="BE376" s="66"/>
      <c r="BF376" s="66"/>
      <c r="BG376" s="66"/>
      <c r="BH376" s="66"/>
      <c r="BI376" s="66"/>
      <c r="BJ376" s="66"/>
      <c r="BK376" s="66"/>
      <c r="BL376" s="66"/>
      <c r="BM376" s="66"/>
      <c r="BN376" s="66"/>
      <c r="BO376" s="66"/>
      <c r="BP376" s="66"/>
      <c r="BQ376" s="66"/>
      <c r="BR376" s="66"/>
      <c r="BS376" s="66"/>
      <c r="BT376" s="66"/>
      <c r="BU376" s="66"/>
      <c r="BV376" s="66"/>
      <c r="BW376" s="66"/>
      <c r="BX376" s="66"/>
      <c r="BY376" s="66"/>
      <c r="BZ376" s="66"/>
      <c r="CA376" s="66"/>
      <c r="CB376" s="66"/>
      <c r="CC376" s="66"/>
      <c r="CD376" s="66"/>
      <c r="CE376" s="66"/>
      <c r="CF376" s="66"/>
      <c r="CG376" s="66"/>
      <c r="CH376" s="66"/>
      <c r="CI376" s="66"/>
      <c r="CJ376" s="66"/>
      <c r="CK376" s="66"/>
      <c r="CL376" s="66"/>
      <c r="CM376" s="66"/>
      <c r="CN376" s="66"/>
      <c r="CO376" s="66"/>
      <c r="CP376" s="66"/>
      <c r="CQ376" s="66"/>
      <c r="CR376" s="66"/>
      <c r="CS376" s="66"/>
      <c r="CT376" s="66"/>
      <c r="CU376" s="66"/>
      <c r="CV376" s="66"/>
      <c r="CW376" s="66"/>
      <c r="CX376" s="66"/>
      <c r="CY376" s="66"/>
      <c r="CZ376" s="66"/>
      <c r="DA376" s="66"/>
      <c r="DB376" s="66"/>
      <c r="DC376" s="66"/>
      <c r="DD376" s="66"/>
      <c r="DE376" s="66"/>
      <c r="DF376" s="66"/>
      <c r="DG376" s="66"/>
      <c r="DH376" s="66"/>
      <c r="DI376" s="66"/>
      <c r="DJ376" s="66"/>
      <c r="DK376" s="66"/>
      <c r="DL376" s="66"/>
      <c r="DM376" s="66"/>
      <c r="DN376" s="66"/>
      <c r="DO376" s="66"/>
      <c r="DP376" s="66"/>
      <c r="DQ376" s="66"/>
      <c r="DR376" s="66"/>
      <c r="DS376" s="66"/>
      <c r="DT376" s="66"/>
      <c r="DU376" s="66"/>
      <c r="DV376" s="66"/>
      <c r="DW376" s="66"/>
      <c r="DX376" s="66"/>
      <c r="DY376" s="66"/>
      <c r="DZ376" s="66"/>
      <c r="EA376" s="66"/>
      <c r="EB376" s="66"/>
      <c r="EC376" s="66"/>
      <c r="ED376" s="66"/>
      <c r="EE376" s="66"/>
      <c r="EF376" s="66"/>
      <c r="EG376" s="66"/>
      <c r="EH376" s="66"/>
      <c r="EI376" s="66"/>
      <c r="EJ376" s="66"/>
      <c r="EK376" s="66"/>
      <c r="EL376" s="66"/>
      <c r="EM376" s="66"/>
      <c r="EN376" s="66"/>
      <c r="EO376" s="66"/>
      <c r="EP376" s="66"/>
      <c r="EQ376" s="66"/>
      <c r="ER376" s="66"/>
      <c r="ES376" s="66"/>
      <c r="ET376" s="66"/>
      <c r="EU376" s="66"/>
      <c r="EV376" s="66"/>
      <c r="EW376" s="66"/>
      <c r="EX376" s="66"/>
      <c r="EY376" s="66"/>
      <c r="EZ376" s="66"/>
      <c r="FA376" s="66"/>
      <c r="FB376" s="66"/>
      <c r="FC376" s="66"/>
      <c r="FD376" s="66"/>
      <c r="FE376" s="66"/>
      <c r="FF376" s="66"/>
      <c r="FG376" s="66"/>
      <c r="FH376" s="66"/>
      <c r="FI376" s="66"/>
      <c r="FJ376" s="66"/>
      <c r="FK376" s="66"/>
      <c r="FL376" s="66"/>
      <c r="FM376" s="66"/>
      <c r="FN376" s="66"/>
      <c r="FO376" s="66"/>
      <c r="FP376" s="66"/>
      <c r="FQ376" s="66"/>
      <c r="FR376" s="66"/>
      <c r="FS376" s="66"/>
      <c r="FT376" s="66"/>
      <c r="FU376" s="66"/>
      <c r="FV376" s="66"/>
      <c r="FW376" s="66"/>
      <c r="FX376" s="66"/>
      <c r="FY376" s="66"/>
      <c r="FZ376" s="66"/>
      <c r="GA376" s="66"/>
      <c r="GB376" s="66"/>
      <c r="GC376" s="66"/>
      <c r="GD376" s="66"/>
      <c r="GE376" s="66"/>
      <c r="GF376" s="66"/>
      <c r="GG376" s="66"/>
      <c r="GH376" s="66"/>
      <c r="GI376" s="66"/>
      <c r="GJ376" s="66"/>
      <c r="GK376" s="66"/>
      <c r="GL376" s="66"/>
      <c r="GM376" s="66"/>
      <c r="GN376" s="66"/>
      <c r="GO376" s="66"/>
      <c r="GP376" s="66"/>
      <c r="GQ376" s="66"/>
      <c r="GR376" s="66"/>
      <c r="GS376" s="66"/>
      <c r="GT376" s="66"/>
      <c r="GU376" s="66"/>
      <c r="GV376" s="66"/>
      <c r="GW376" s="66"/>
      <c r="GX376" s="66"/>
      <c r="GY376" s="66"/>
      <c r="GZ376" s="66"/>
      <c r="HA376" s="66"/>
      <c r="HB376" s="66"/>
      <c r="HC376" s="66"/>
      <c r="HD376" s="66"/>
      <c r="HE376" s="66"/>
      <c r="HF376" s="66"/>
      <c r="HG376" s="66"/>
      <c r="HH376" s="66"/>
      <c r="HI376" s="66"/>
      <c r="HJ376" s="66"/>
      <c r="HK376" s="66"/>
      <c r="HL376" s="66"/>
      <c r="HM376" s="66"/>
      <c r="HN376" s="66"/>
      <c r="HO376" s="66"/>
      <c r="HP376" s="66"/>
      <c r="HQ376" s="66"/>
      <c r="HR376" s="66"/>
      <c r="HS376" s="66"/>
      <c r="HT376" s="66"/>
      <c r="HU376" s="66"/>
      <c r="HV376" s="66"/>
      <c r="HW376" s="66"/>
      <c r="HX376" s="66"/>
      <c r="HY376" s="66"/>
      <c r="HZ376" s="66"/>
      <c r="IA376" s="66"/>
      <c r="IB376" s="66"/>
      <c r="IC376" s="66"/>
      <c r="ID376" s="66"/>
      <c r="IE376" s="66"/>
      <c r="IF376" s="66"/>
      <c r="IG376" s="66"/>
      <c r="IH376" s="66"/>
      <c r="II376" s="66"/>
      <c r="IJ376" s="66"/>
      <c r="IK376" s="66"/>
      <c r="IL376" s="66"/>
      <c r="IM376" s="66"/>
      <c r="IN376" s="66"/>
      <c r="IO376" s="66"/>
      <c r="IP376" s="66"/>
      <c r="IQ376" s="66"/>
      <c r="IR376" s="66"/>
      <c r="IS376" s="66"/>
      <c r="IT376" s="66"/>
    </row>
    <row r="377" spans="1:254" s="58" customFormat="1" ht="31.5" x14ac:dyDescent="0.25">
      <c r="A377" s="54">
        <f t="shared" si="13"/>
        <v>22</v>
      </c>
      <c r="B377" s="60" t="s">
        <v>138</v>
      </c>
      <c r="C377" s="61" t="s">
        <v>20</v>
      </c>
      <c r="D377" s="61">
        <v>2</v>
      </c>
      <c r="E377" s="162">
        <v>16540000</v>
      </c>
      <c r="F377" s="62"/>
      <c r="G377" s="57"/>
      <c r="H377" s="57"/>
      <c r="I377" s="57"/>
      <c r="P377" s="98"/>
      <c r="Q377" s="98"/>
      <c r="R377" s="98"/>
      <c r="S377" s="98"/>
      <c r="T377" s="98"/>
      <c r="U377" s="98"/>
      <c r="V377" s="98"/>
      <c r="W377" s="98"/>
      <c r="X377" s="98"/>
      <c r="Y377" s="98"/>
      <c r="Z377" s="98"/>
      <c r="AA377" s="98"/>
      <c r="AB377" s="98"/>
      <c r="AC377" s="98"/>
      <c r="AD377" s="98"/>
      <c r="AE377" s="98"/>
      <c r="AF377" s="98"/>
      <c r="AG377" s="98"/>
      <c r="AH377" s="98"/>
      <c r="AI377" s="98"/>
      <c r="AJ377" s="98"/>
      <c r="AK377" s="98"/>
      <c r="AL377" s="98"/>
      <c r="AM377" s="98"/>
      <c r="AN377" s="98"/>
      <c r="AO377" s="98"/>
      <c r="AP377" s="98"/>
      <c r="AQ377" s="98"/>
      <c r="AR377" s="98"/>
      <c r="AS377" s="98"/>
      <c r="AT377" s="98"/>
      <c r="AU377" s="98"/>
      <c r="AV377" s="98"/>
      <c r="AW377" s="98"/>
      <c r="AX377" s="98"/>
      <c r="AY377" s="98"/>
      <c r="AZ377" s="98"/>
      <c r="BA377" s="98"/>
      <c r="BB377" s="98"/>
      <c r="BC377" s="98"/>
      <c r="BD377" s="98"/>
      <c r="BE377" s="98"/>
      <c r="BF377" s="98"/>
      <c r="BG377" s="98"/>
      <c r="BH377" s="98"/>
      <c r="BI377" s="98"/>
      <c r="BJ377" s="98"/>
      <c r="BK377" s="98"/>
      <c r="BL377" s="98"/>
      <c r="BM377" s="98"/>
      <c r="BN377" s="98"/>
      <c r="BO377" s="98"/>
      <c r="BP377" s="98"/>
      <c r="BQ377" s="98"/>
      <c r="BR377" s="98"/>
      <c r="BS377" s="98"/>
      <c r="BT377" s="98"/>
      <c r="BU377" s="98"/>
      <c r="BV377" s="98"/>
      <c r="BW377" s="98"/>
      <c r="BX377" s="98"/>
      <c r="BY377" s="98"/>
      <c r="BZ377" s="98"/>
      <c r="CA377" s="98"/>
      <c r="CB377" s="98"/>
      <c r="CC377" s="98"/>
      <c r="CD377" s="98"/>
      <c r="CE377" s="98"/>
      <c r="CF377" s="98"/>
      <c r="CG377" s="98"/>
      <c r="CH377" s="98"/>
      <c r="CI377" s="98"/>
      <c r="CJ377" s="98"/>
      <c r="CK377" s="98"/>
      <c r="CL377" s="98"/>
      <c r="CM377" s="98"/>
      <c r="CN377" s="98"/>
      <c r="CO377" s="98"/>
      <c r="CP377" s="98"/>
      <c r="CQ377" s="98"/>
      <c r="CR377" s="98"/>
      <c r="CS377" s="98"/>
      <c r="CT377" s="98"/>
      <c r="CU377" s="98"/>
      <c r="CV377" s="98"/>
      <c r="CW377" s="98"/>
      <c r="CX377" s="98"/>
      <c r="CY377" s="98"/>
      <c r="CZ377" s="98"/>
      <c r="DA377" s="98"/>
      <c r="DB377" s="98"/>
      <c r="DC377" s="98"/>
      <c r="DD377" s="98"/>
      <c r="DE377" s="98"/>
      <c r="DF377" s="98"/>
      <c r="DG377" s="98"/>
      <c r="DH377" s="98"/>
      <c r="DI377" s="98"/>
      <c r="DJ377" s="98"/>
      <c r="DK377" s="98"/>
      <c r="DL377" s="98"/>
      <c r="DM377" s="98"/>
      <c r="DN377" s="98"/>
      <c r="DO377" s="98"/>
      <c r="DP377" s="98"/>
      <c r="DQ377" s="98"/>
      <c r="DR377" s="98"/>
      <c r="DS377" s="98"/>
      <c r="DT377" s="98"/>
      <c r="DU377" s="98"/>
      <c r="DV377" s="98"/>
      <c r="DW377" s="98"/>
      <c r="DX377" s="98"/>
      <c r="DY377" s="98"/>
      <c r="DZ377" s="98"/>
      <c r="EA377" s="98"/>
      <c r="EB377" s="98"/>
      <c r="EC377" s="98"/>
      <c r="ED377" s="98"/>
      <c r="EE377" s="98"/>
      <c r="EF377" s="98"/>
      <c r="EG377" s="98"/>
      <c r="EH377" s="98"/>
      <c r="EI377" s="98"/>
      <c r="EJ377" s="98"/>
      <c r="EK377" s="98"/>
      <c r="EL377" s="98"/>
      <c r="EM377" s="98"/>
      <c r="EN377" s="98"/>
      <c r="EO377" s="98"/>
      <c r="EP377" s="98"/>
      <c r="EQ377" s="98"/>
      <c r="ER377" s="98"/>
      <c r="ES377" s="98"/>
      <c r="ET377" s="98"/>
      <c r="EU377" s="98"/>
      <c r="EV377" s="98"/>
      <c r="EW377" s="98"/>
      <c r="EX377" s="98"/>
      <c r="EY377" s="98"/>
      <c r="EZ377" s="98"/>
      <c r="FA377" s="98"/>
      <c r="FB377" s="98"/>
      <c r="FC377" s="98"/>
      <c r="FD377" s="98"/>
      <c r="FE377" s="98"/>
      <c r="FF377" s="98"/>
      <c r="FG377" s="98"/>
      <c r="FH377" s="98"/>
      <c r="FI377" s="98"/>
      <c r="FJ377" s="98"/>
      <c r="FK377" s="98"/>
      <c r="FL377" s="98"/>
      <c r="FM377" s="98"/>
      <c r="FN377" s="98"/>
      <c r="FO377" s="98"/>
      <c r="FP377" s="98"/>
      <c r="FQ377" s="98"/>
      <c r="FR377" s="98"/>
      <c r="FS377" s="98"/>
      <c r="FT377" s="98"/>
      <c r="FU377" s="98"/>
      <c r="FV377" s="98"/>
      <c r="FW377" s="98"/>
      <c r="FX377" s="98"/>
      <c r="FY377" s="98"/>
      <c r="FZ377" s="98"/>
      <c r="GA377" s="98"/>
      <c r="GB377" s="98"/>
      <c r="GC377" s="98"/>
      <c r="GD377" s="98"/>
      <c r="GE377" s="98"/>
      <c r="GF377" s="98"/>
      <c r="GG377" s="98"/>
      <c r="GH377" s="98"/>
      <c r="GI377" s="98"/>
      <c r="GJ377" s="98"/>
      <c r="GK377" s="98"/>
      <c r="GL377" s="98"/>
      <c r="GM377" s="98"/>
      <c r="GN377" s="98"/>
      <c r="GO377" s="98"/>
      <c r="GP377" s="98"/>
      <c r="GQ377" s="98"/>
      <c r="GR377" s="98"/>
      <c r="GS377" s="98"/>
      <c r="GT377" s="98"/>
      <c r="GU377" s="98"/>
      <c r="GV377" s="98"/>
      <c r="GW377" s="98"/>
      <c r="GX377" s="98"/>
      <c r="GY377" s="98"/>
      <c r="GZ377" s="98"/>
      <c r="HA377" s="98"/>
      <c r="HB377" s="98"/>
      <c r="HC377" s="98"/>
      <c r="HD377" s="98"/>
      <c r="HE377" s="98"/>
      <c r="HF377" s="98"/>
      <c r="HG377" s="98"/>
      <c r="HH377" s="98"/>
      <c r="HI377" s="98"/>
      <c r="HJ377" s="98"/>
      <c r="HK377" s="98"/>
      <c r="HL377" s="98"/>
      <c r="HM377" s="98"/>
      <c r="HN377" s="98"/>
      <c r="HO377" s="98"/>
      <c r="HP377" s="98"/>
      <c r="HQ377" s="98"/>
      <c r="HR377" s="98"/>
      <c r="HS377" s="98"/>
      <c r="HT377" s="98"/>
      <c r="HU377" s="98"/>
      <c r="HV377" s="98"/>
      <c r="HW377" s="98"/>
      <c r="HX377" s="98"/>
      <c r="HY377" s="98"/>
      <c r="HZ377" s="98"/>
      <c r="IA377" s="98"/>
      <c r="IB377" s="98"/>
      <c r="IC377" s="98"/>
      <c r="ID377" s="98"/>
      <c r="IE377" s="98"/>
      <c r="IF377" s="98"/>
      <c r="IG377" s="98"/>
      <c r="IH377" s="98"/>
      <c r="II377" s="98"/>
      <c r="IJ377" s="98"/>
      <c r="IK377" s="98"/>
      <c r="IL377" s="98"/>
      <c r="IM377" s="98"/>
      <c r="IN377" s="98"/>
      <c r="IO377" s="98"/>
      <c r="IP377" s="98"/>
      <c r="IQ377" s="98"/>
      <c r="IR377" s="98"/>
      <c r="IS377" s="98"/>
      <c r="IT377" s="98"/>
    </row>
    <row r="378" spans="1:254" s="58" customFormat="1" x14ac:dyDescent="0.25">
      <c r="A378" s="54">
        <f t="shared" si="13"/>
        <v>23</v>
      </c>
      <c r="B378" s="60" t="s">
        <v>139</v>
      </c>
      <c r="C378" s="61" t="s">
        <v>20</v>
      </c>
      <c r="D378" s="61">
        <v>1</v>
      </c>
      <c r="E378" s="162">
        <v>2000000</v>
      </c>
      <c r="F378" s="62"/>
      <c r="G378" s="57"/>
      <c r="H378" s="57"/>
      <c r="I378" s="57"/>
    </row>
    <row r="379" spans="1:254" s="66" customFormat="1" x14ac:dyDescent="0.25">
      <c r="A379" s="54">
        <f t="shared" si="13"/>
        <v>24</v>
      </c>
      <c r="B379" s="60" t="s">
        <v>140</v>
      </c>
      <c r="C379" s="61" t="s">
        <v>20</v>
      </c>
      <c r="D379" s="61">
        <v>1</v>
      </c>
      <c r="E379" s="162">
        <v>1200000</v>
      </c>
      <c r="F379" s="62"/>
      <c r="G379" s="57"/>
      <c r="H379" s="57"/>
      <c r="I379" s="57"/>
      <c r="J379" s="58"/>
      <c r="K379" s="58"/>
      <c r="L379" s="58"/>
      <c r="M379" s="58"/>
      <c r="N379" s="58"/>
      <c r="O379" s="58"/>
      <c r="P379" s="58"/>
      <c r="Q379" s="58"/>
      <c r="R379" s="58"/>
      <c r="S379" s="58"/>
      <c r="T379" s="58"/>
      <c r="U379" s="58"/>
      <c r="V379" s="58"/>
      <c r="W379" s="58"/>
      <c r="X379" s="58"/>
      <c r="Y379" s="58"/>
      <c r="Z379" s="58"/>
      <c r="AA379" s="58"/>
      <c r="AB379" s="58"/>
      <c r="AC379" s="58"/>
      <c r="AD379" s="58"/>
      <c r="AE379" s="58"/>
      <c r="AF379" s="58"/>
      <c r="AG379" s="58"/>
      <c r="AH379" s="58"/>
      <c r="AI379" s="58"/>
      <c r="AJ379" s="58"/>
      <c r="AK379" s="58"/>
      <c r="AL379" s="58"/>
      <c r="AM379" s="58"/>
      <c r="AN379" s="58"/>
      <c r="AO379" s="58"/>
      <c r="AP379" s="58"/>
      <c r="AQ379" s="58"/>
      <c r="AR379" s="58"/>
      <c r="AS379" s="58"/>
      <c r="AT379" s="58"/>
      <c r="AU379" s="58"/>
      <c r="AV379" s="58"/>
      <c r="AW379" s="58"/>
      <c r="AX379" s="58"/>
      <c r="AY379" s="58"/>
      <c r="AZ379" s="58"/>
      <c r="BA379" s="58"/>
      <c r="BB379" s="58"/>
      <c r="BC379" s="58"/>
      <c r="BD379" s="58"/>
      <c r="BE379" s="58"/>
      <c r="BF379" s="58"/>
      <c r="BG379" s="58"/>
      <c r="BH379" s="58"/>
      <c r="BI379" s="58"/>
      <c r="BJ379" s="58"/>
      <c r="BK379" s="58"/>
      <c r="BL379" s="58"/>
      <c r="BM379" s="58"/>
      <c r="BN379" s="58"/>
      <c r="BO379" s="58"/>
      <c r="BP379" s="58"/>
      <c r="BQ379" s="58"/>
      <c r="BR379" s="58"/>
      <c r="BS379" s="58"/>
      <c r="BT379" s="58"/>
      <c r="BU379" s="58"/>
      <c r="BV379" s="58"/>
      <c r="BW379" s="58"/>
      <c r="BX379" s="58"/>
      <c r="BY379" s="58"/>
      <c r="BZ379" s="58"/>
      <c r="CA379" s="58"/>
      <c r="CB379" s="58"/>
      <c r="CC379" s="58"/>
      <c r="CD379" s="58"/>
      <c r="CE379" s="58"/>
      <c r="CF379" s="58"/>
      <c r="CG379" s="58"/>
      <c r="CH379" s="58"/>
      <c r="CI379" s="58"/>
      <c r="CJ379" s="58"/>
      <c r="CK379" s="58"/>
      <c r="CL379" s="58"/>
      <c r="CM379" s="58"/>
      <c r="CN379" s="58"/>
      <c r="CO379" s="58"/>
      <c r="CP379" s="58"/>
      <c r="CQ379" s="58"/>
      <c r="CR379" s="58"/>
      <c r="CS379" s="58"/>
      <c r="CT379" s="58"/>
      <c r="CU379" s="58"/>
      <c r="CV379" s="58"/>
      <c r="CW379" s="58"/>
      <c r="CX379" s="58"/>
      <c r="CY379" s="58"/>
      <c r="CZ379" s="58"/>
      <c r="DA379" s="58"/>
      <c r="DB379" s="58"/>
      <c r="DC379" s="58"/>
      <c r="DD379" s="58"/>
      <c r="DE379" s="58"/>
      <c r="DF379" s="58"/>
      <c r="DG379" s="58"/>
      <c r="DH379" s="58"/>
      <c r="DI379" s="58"/>
      <c r="DJ379" s="58"/>
      <c r="DK379" s="58"/>
      <c r="DL379" s="58"/>
      <c r="DM379" s="58"/>
      <c r="DN379" s="58"/>
      <c r="DO379" s="58"/>
      <c r="DP379" s="58"/>
      <c r="DQ379" s="58"/>
      <c r="DR379" s="58"/>
      <c r="DS379" s="58"/>
      <c r="DT379" s="58"/>
      <c r="DU379" s="58"/>
      <c r="DV379" s="58"/>
      <c r="DW379" s="58"/>
      <c r="DX379" s="58"/>
      <c r="DY379" s="58"/>
      <c r="DZ379" s="58"/>
      <c r="EA379" s="58"/>
      <c r="EB379" s="58"/>
      <c r="EC379" s="58"/>
      <c r="ED379" s="58"/>
      <c r="EE379" s="58"/>
      <c r="EF379" s="58"/>
      <c r="EG379" s="58"/>
      <c r="EH379" s="58"/>
      <c r="EI379" s="58"/>
      <c r="EJ379" s="58"/>
      <c r="EK379" s="58"/>
      <c r="EL379" s="58"/>
      <c r="EM379" s="58"/>
      <c r="EN379" s="58"/>
      <c r="EO379" s="58"/>
      <c r="EP379" s="58"/>
      <c r="EQ379" s="58"/>
      <c r="ER379" s="58"/>
      <c r="ES379" s="58"/>
      <c r="ET379" s="58"/>
      <c r="EU379" s="58"/>
      <c r="EV379" s="58"/>
      <c r="EW379" s="58"/>
      <c r="EX379" s="58"/>
      <c r="EY379" s="58"/>
      <c r="EZ379" s="58"/>
      <c r="FA379" s="58"/>
      <c r="FB379" s="58"/>
      <c r="FC379" s="58"/>
      <c r="FD379" s="58"/>
      <c r="FE379" s="58"/>
      <c r="FF379" s="58"/>
      <c r="FG379" s="58"/>
      <c r="FH379" s="58"/>
      <c r="FI379" s="58"/>
      <c r="FJ379" s="58"/>
      <c r="FK379" s="58"/>
      <c r="FL379" s="58"/>
      <c r="FM379" s="58"/>
      <c r="FN379" s="58"/>
      <c r="FO379" s="58"/>
      <c r="FP379" s="58"/>
      <c r="FQ379" s="58"/>
      <c r="FR379" s="58"/>
      <c r="FS379" s="58"/>
      <c r="FT379" s="58"/>
      <c r="FU379" s="58"/>
      <c r="FV379" s="58"/>
      <c r="FW379" s="58"/>
      <c r="FX379" s="58"/>
      <c r="FY379" s="58"/>
      <c r="FZ379" s="58"/>
      <c r="GA379" s="58"/>
      <c r="GB379" s="58"/>
      <c r="GC379" s="58"/>
      <c r="GD379" s="58"/>
      <c r="GE379" s="58"/>
      <c r="GF379" s="58"/>
      <c r="GG379" s="58"/>
      <c r="GH379" s="58"/>
      <c r="GI379" s="58"/>
      <c r="GJ379" s="58"/>
      <c r="GK379" s="58"/>
      <c r="GL379" s="58"/>
      <c r="GM379" s="58"/>
      <c r="GN379" s="58"/>
      <c r="GO379" s="58"/>
      <c r="GP379" s="58"/>
      <c r="GQ379" s="58"/>
      <c r="GR379" s="58"/>
      <c r="GS379" s="58"/>
      <c r="GT379" s="58"/>
      <c r="GU379" s="58"/>
      <c r="GV379" s="58"/>
      <c r="GW379" s="58"/>
      <c r="GX379" s="58"/>
      <c r="GY379" s="58"/>
      <c r="GZ379" s="58"/>
      <c r="HA379" s="58"/>
      <c r="HB379" s="58"/>
      <c r="HC379" s="58"/>
      <c r="HD379" s="58"/>
      <c r="HE379" s="58"/>
      <c r="HF379" s="58"/>
      <c r="HG379" s="58"/>
      <c r="HH379" s="58"/>
      <c r="HI379" s="58"/>
      <c r="HJ379" s="58"/>
      <c r="HK379" s="58"/>
      <c r="HL379" s="58"/>
      <c r="HM379" s="58"/>
      <c r="HN379" s="58"/>
      <c r="HO379" s="58"/>
      <c r="HP379" s="58"/>
      <c r="HQ379" s="58"/>
      <c r="HR379" s="58"/>
      <c r="HS379" s="58"/>
      <c r="HT379" s="58"/>
      <c r="HU379" s="58"/>
      <c r="HV379" s="58"/>
      <c r="HW379" s="58"/>
      <c r="HX379" s="58"/>
      <c r="HY379" s="58"/>
      <c r="HZ379" s="58"/>
      <c r="IA379" s="58"/>
      <c r="IB379" s="58"/>
      <c r="IC379" s="58"/>
      <c r="ID379" s="58"/>
      <c r="IE379" s="58"/>
      <c r="IF379" s="58"/>
      <c r="IG379" s="58"/>
      <c r="IH379" s="58"/>
      <c r="II379" s="58"/>
      <c r="IJ379" s="58"/>
      <c r="IK379" s="58"/>
      <c r="IL379" s="58"/>
      <c r="IM379" s="58"/>
      <c r="IN379" s="58"/>
      <c r="IO379" s="58"/>
      <c r="IP379" s="58"/>
      <c r="IQ379" s="58"/>
      <c r="IR379" s="58"/>
      <c r="IS379" s="58"/>
      <c r="IT379" s="58"/>
    </row>
    <row r="380" spans="1:254" s="66" customFormat="1" x14ac:dyDescent="0.25">
      <c r="A380" s="54">
        <f t="shared" si="13"/>
        <v>25</v>
      </c>
      <c r="B380" s="60" t="s">
        <v>141</v>
      </c>
      <c r="C380" s="61" t="s">
        <v>20</v>
      </c>
      <c r="D380" s="61">
        <v>2</v>
      </c>
      <c r="E380" s="162">
        <v>11200000</v>
      </c>
      <c r="F380" s="62"/>
      <c r="G380" s="57"/>
      <c r="H380" s="57"/>
      <c r="I380" s="57"/>
      <c r="J380" s="58"/>
      <c r="K380" s="58"/>
      <c r="L380" s="58"/>
      <c r="M380" s="58"/>
      <c r="N380" s="58"/>
      <c r="O380" s="58"/>
      <c r="P380" s="58"/>
      <c r="Q380" s="58"/>
      <c r="R380" s="58"/>
      <c r="S380" s="58"/>
      <c r="T380" s="58"/>
      <c r="U380" s="58"/>
      <c r="V380" s="58"/>
      <c r="W380" s="58"/>
      <c r="X380" s="58"/>
      <c r="Y380" s="58"/>
      <c r="Z380" s="58"/>
      <c r="AA380" s="58"/>
      <c r="AB380" s="58"/>
      <c r="AC380" s="58"/>
      <c r="AD380" s="58"/>
      <c r="AE380" s="58"/>
      <c r="AF380" s="58"/>
      <c r="AG380" s="58"/>
      <c r="AH380" s="58"/>
      <c r="AI380" s="58"/>
      <c r="AJ380" s="58"/>
      <c r="AK380" s="58"/>
      <c r="AL380" s="58"/>
      <c r="AM380" s="58"/>
      <c r="AN380" s="58"/>
      <c r="AO380" s="58"/>
      <c r="AP380" s="58"/>
      <c r="AQ380" s="58"/>
      <c r="AR380" s="58"/>
      <c r="AS380" s="58"/>
      <c r="AT380" s="58"/>
      <c r="AU380" s="58"/>
      <c r="AV380" s="58"/>
      <c r="AW380" s="58"/>
      <c r="AX380" s="58"/>
      <c r="AY380" s="58"/>
      <c r="AZ380" s="58"/>
      <c r="BA380" s="58"/>
      <c r="BB380" s="58"/>
      <c r="BC380" s="58"/>
      <c r="BD380" s="58"/>
      <c r="BE380" s="58"/>
      <c r="BF380" s="58"/>
      <c r="BG380" s="58"/>
      <c r="BH380" s="58"/>
      <c r="BI380" s="58"/>
      <c r="BJ380" s="58"/>
      <c r="BK380" s="58"/>
      <c r="BL380" s="58"/>
      <c r="BM380" s="58"/>
      <c r="BN380" s="58"/>
      <c r="BO380" s="58"/>
      <c r="BP380" s="58"/>
      <c r="BQ380" s="58"/>
      <c r="BR380" s="58"/>
      <c r="BS380" s="58"/>
      <c r="BT380" s="58"/>
      <c r="BU380" s="58"/>
      <c r="BV380" s="58"/>
      <c r="BW380" s="58"/>
      <c r="BX380" s="58"/>
      <c r="BY380" s="58"/>
      <c r="BZ380" s="58"/>
      <c r="CA380" s="58"/>
      <c r="CB380" s="58"/>
      <c r="CC380" s="58"/>
      <c r="CD380" s="58"/>
      <c r="CE380" s="58"/>
      <c r="CF380" s="58"/>
      <c r="CG380" s="58"/>
      <c r="CH380" s="58"/>
      <c r="CI380" s="58"/>
      <c r="CJ380" s="58"/>
      <c r="CK380" s="58"/>
      <c r="CL380" s="58"/>
      <c r="CM380" s="58"/>
      <c r="CN380" s="58"/>
      <c r="CO380" s="58"/>
      <c r="CP380" s="58"/>
      <c r="CQ380" s="58"/>
      <c r="CR380" s="58"/>
      <c r="CS380" s="58"/>
      <c r="CT380" s="58"/>
      <c r="CU380" s="58"/>
      <c r="CV380" s="58"/>
      <c r="CW380" s="58"/>
      <c r="CX380" s="58"/>
      <c r="CY380" s="58"/>
      <c r="CZ380" s="58"/>
      <c r="DA380" s="58"/>
      <c r="DB380" s="58"/>
      <c r="DC380" s="58"/>
      <c r="DD380" s="58"/>
      <c r="DE380" s="58"/>
      <c r="DF380" s="58"/>
      <c r="DG380" s="58"/>
      <c r="DH380" s="58"/>
      <c r="DI380" s="58"/>
      <c r="DJ380" s="58"/>
      <c r="DK380" s="58"/>
      <c r="DL380" s="58"/>
      <c r="DM380" s="58"/>
      <c r="DN380" s="58"/>
      <c r="DO380" s="58"/>
      <c r="DP380" s="58"/>
      <c r="DQ380" s="58"/>
      <c r="DR380" s="58"/>
      <c r="DS380" s="58"/>
      <c r="DT380" s="58"/>
      <c r="DU380" s="58"/>
      <c r="DV380" s="58"/>
      <c r="DW380" s="58"/>
      <c r="DX380" s="58"/>
      <c r="DY380" s="58"/>
      <c r="DZ380" s="58"/>
      <c r="EA380" s="58"/>
      <c r="EB380" s="58"/>
      <c r="EC380" s="58"/>
      <c r="ED380" s="58"/>
      <c r="EE380" s="58"/>
      <c r="EF380" s="58"/>
      <c r="EG380" s="58"/>
      <c r="EH380" s="58"/>
      <c r="EI380" s="58"/>
      <c r="EJ380" s="58"/>
      <c r="EK380" s="58"/>
      <c r="EL380" s="58"/>
      <c r="EM380" s="58"/>
      <c r="EN380" s="58"/>
      <c r="EO380" s="58"/>
      <c r="EP380" s="58"/>
      <c r="EQ380" s="58"/>
      <c r="ER380" s="58"/>
      <c r="ES380" s="58"/>
      <c r="ET380" s="58"/>
      <c r="EU380" s="58"/>
      <c r="EV380" s="58"/>
      <c r="EW380" s="58"/>
      <c r="EX380" s="58"/>
      <c r="EY380" s="58"/>
      <c r="EZ380" s="58"/>
      <c r="FA380" s="58"/>
      <c r="FB380" s="58"/>
      <c r="FC380" s="58"/>
      <c r="FD380" s="58"/>
      <c r="FE380" s="58"/>
      <c r="FF380" s="58"/>
      <c r="FG380" s="58"/>
      <c r="FH380" s="58"/>
      <c r="FI380" s="58"/>
      <c r="FJ380" s="58"/>
      <c r="FK380" s="58"/>
      <c r="FL380" s="58"/>
      <c r="FM380" s="58"/>
      <c r="FN380" s="58"/>
      <c r="FO380" s="58"/>
      <c r="FP380" s="58"/>
      <c r="FQ380" s="58"/>
      <c r="FR380" s="58"/>
      <c r="FS380" s="58"/>
      <c r="FT380" s="58"/>
      <c r="FU380" s="58"/>
      <c r="FV380" s="58"/>
      <c r="FW380" s="58"/>
      <c r="FX380" s="58"/>
      <c r="FY380" s="58"/>
      <c r="FZ380" s="58"/>
      <c r="GA380" s="58"/>
      <c r="GB380" s="58"/>
      <c r="GC380" s="58"/>
      <c r="GD380" s="58"/>
      <c r="GE380" s="58"/>
      <c r="GF380" s="58"/>
      <c r="GG380" s="58"/>
      <c r="GH380" s="58"/>
      <c r="GI380" s="58"/>
      <c r="GJ380" s="58"/>
      <c r="GK380" s="58"/>
      <c r="GL380" s="58"/>
      <c r="GM380" s="58"/>
      <c r="GN380" s="58"/>
      <c r="GO380" s="58"/>
      <c r="GP380" s="58"/>
      <c r="GQ380" s="58"/>
      <c r="GR380" s="58"/>
      <c r="GS380" s="58"/>
      <c r="GT380" s="58"/>
      <c r="GU380" s="58"/>
      <c r="GV380" s="58"/>
      <c r="GW380" s="58"/>
      <c r="GX380" s="58"/>
      <c r="GY380" s="58"/>
      <c r="GZ380" s="58"/>
      <c r="HA380" s="58"/>
      <c r="HB380" s="58"/>
      <c r="HC380" s="58"/>
      <c r="HD380" s="58"/>
      <c r="HE380" s="58"/>
      <c r="HF380" s="58"/>
      <c r="HG380" s="58"/>
      <c r="HH380" s="58"/>
      <c r="HI380" s="58"/>
      <c r="HJ380" s="58"/>
      <c r="HK380" s="58"/>
      <c r="HL380" s="58"/>
      <c r="HM380" s="58"/>
      <c r="HN380" s="58"/>
      <c r="HO380" s="58"/>
      <c r="HP380" s="58"/>
      <c r="HQ380" s="58"/>
      <c r="HR380" s="58"/>
      <c r="HS380" s="58"/>
      <c r="HT380" s="58"/>
      <c r="HU380" s="58"/>
      <c r="HV380" s="58"/>
      <c r="HW380" s="58"/>
      <c r="HX380" s="58"/>
      <c r="HY380" s="58"/>
      <c r="HZ380" s="58"/>
      <c r="IA380" s="58"/>
      <c r="IB380" s="58"/>
      <c r="IC380" s="58"/>
      <c r="ID380" s="58"/>
      <c r="IE380" s="58"/>
      <c r="IF380" s="58"/>
      <c r="IG380" s="58"/>
      <c r="IH380" s="58"/>
      <c r="II380" s="58"/>
      <c r="IJ380" s="58"/>
      <c r="IK380" s="58"/>
      <c r="IL380" s="58"/>
      <c r="IM380" s="58"/>
      <c r="IN380" s="58"/>
      <c r="IO380" s="58"/>
      <c r="IP380" s="58"/>
      <c r="IQ380" s="58"/>
      <c r="IR380" s="58"/>
      <c r="IS380" s="58"/>
      <c r="IT380" s="58"/>
    </row>
    <row r="381" spans="1:254" s="66" customFormat="1" x14ac:dyDescent="0.25">
      <c r="A381" s="54"/>
      <c r="B381" s="53" t="s">
        <v>142</v>
      </c>
      <c r="C381" s="54"/>
      <c r="D381" s="55"/>
      <c r="E381" s="161">
        <f>+SUM(E382:E396)</f>
        <v>418000000</v>
      </c>
      <c r="F381" s="67"/>
      <c r="G381" s="95"/>
    </row>
    <row r="382" spans="1:254" s="66" customFormat="1" ht="31.5" x14ac:dyDescent="0.25">
      <c r="A382" s="54">
        <f>+A380+1</f>
        <v>26</v>
      </c>
      <c r="B382" s="59" t="s">
        <v>143</v>
      </c>
      <c r="C382" s="54" t="s">
        <v>13</v>
      </c>
      <c r="D382" s="55">
        <v>1</v>
      </c>
      <c r="E382" s="162">
        <v>62700000</v>
      </c>
      <c r="F382" s="67"/>
      <c r="G382" s="95"/>
    </row>
    <row r="383" spans="1:254" s="66" customFormat="1" x14ac:dyDescent="0.25">
      <c r="A383" s="54">
        <f>+A382+1</f>
        <v>27</v>
      </c>
      <c r="B383" s="59" t="s">
        <v>144</v>
      </c>
      <c r="C383" s="54" t="s">
        <v>20</v>
      </c>
      <c r="D383" s="55">
        <v>1</v>
      </c>
      <c r="E383" s="162">
        <v>24200000</v>
      </c>
      <c r="F383" s="67"/>
      <c r="G383" s="95"/>
    </row>
    <row r="384" spans="1:254" s="66" customFormat="1" x14ac:dyDescent="0.25">
      <c r="A384" s="54">
        <f t="shared" ref="A384:A396" si="14">+A383+1</f>
        <v>28</v>
      </c>
      <c r="B384" s="59" t="s">
        <v>145</v>
      </c>
      <c r="C384" s="54" t="s">
        <v>13</v>
      </c>
      <c r="D384" s="55">
        <v>1</v>
      </c>
      <c r="E384" s="162">
        <v>38500000</v>
      </c>
      <c r="F384" s="67"/>
      <c r="G384" s="95"/>
    </row>
    <row r="385" spans="1:254" s="66" customFormat="1" x14ac:dyDescent="0.25">
      <c r="A385" s="54">
        <f t="shared" si="14"/>
        <v>29</v>
      </c>
      <c r="B385" s="59" t="s">
        <v>146</v>
      </c>
      <c r="C385" s="54" t="s">
        <v>13</v>
      </c>
      <c r="D385" s="55">
        <v>1</v>
      </c>
      <c r="E385" s="162">
        <v>16500000</v>
      </c>
      <c r="F385" s="67"/>
      <c r="G385" s="95"/>
    </row>
    <row r="386" spans="1:254" s="58" customFormat="1" ht="31.5" x14ac:dyDescent="0.25">
      <c r="A386" s="54">
        <f t="shared" si="14"/>
        <v>30</v>
      </c>
      <c r="B386" s="59" t="s">
        <v>147</v>
      </c>
      <c r="C386" s="54" t="s">
        <v>13</v>
      </c>
      <c r="D386" s="55">
        <v>1</v>
      </c>
      <c r="E386" s="162">
        <v>11550000</v>
      </c>
      <c r="F386" s="67"/>
      <c r="G386" s="95"/>
      <c r="H386" s="66"/>
      <c r="I386" s="66"/>
      <c r="J386" s="66"/>
      <c r="K386" s="66"/>
      <c r="L386" s="66"/>
      <c r="M386" s="66"/>
      <c r="N386" s="66"/>
      <c r="O386" s="66"/>
      <c r="P386" s="66"/>
      <c r="Q386" s="66"/>
      <c r="R386" s="66"/>
      <c r="S386" s="66"/>
      <c r="T386" s="66"/>
      <c r="U386" s="66"/>
      <c r="V386" s="66"/>
      <c r="W386" s="66"/>
      <c r="X386" s="66"/>
      <c r="Y386" s="66"/>
      <c r="Z386" s="66"/>
      <c r="AA386" s="66"/>
      <c r="AB386" s="66"/>
      <c r="AC386" s="66"/>
      <c r="AD386" s="66"/>
      <c r="AE386" s="66"/>
      <c r="AF386" s="66"/>
      <c r="AG386" s="66"/>
      <c r="AH386" s="66"/>
      <c r="AI386" s="66"/>
      <c r="AJ386" s="66"/>
      <c r="AK386" s="66"/>
      <c r="AL386" s="66"/>
      <c r="AM386" s="66"/>
      <c r="AN386" s="66"/>
      <c r="AO386" s="66"/>
      <c r="AP386" s="66"/>
      <c r="AQ386" s="66"/>
      <c r="AR386" s="66"/>
      <c r="AS386" s="66"/>
      <c r="AT386" s="66"/>
      <c r="AU386" s="66"/>
      <c r="AV386" s="66"/>
      <c r="AW386" s="66"/>
      <c r="AX386" s="66"/>
      <c r="AY386" s="66"/>
      <c r="AZ386" s="66"/>
      <c r="BA386" s="66"/>
      <c r="BB386" s="66"/>
      <c r="BC386" s="66"/>
      <c r="BD386" s="66"/>
      <c r="BE386" s="66"/>
      <c r="BF386" s="66"/>
      <c r="BG386" s="66"/>
      <c r="BH386" s="66"/>
      <c r="BI386" s="66"/>
      <c r="BJ386" s="66"/>
      <c r="BK386" s="66"/>
      <c r="BL386" s="66"/>
      <c r="BM386" s="66"/>
      <c r="BN386" s="66"/>
      <c r="BO386" s="66"/>
      <c r="BP386" s="66"/>
      <c r="BQ386" s="66"/>
      <c r="BR386" s="66"/>
      <c r="BS386" s="66"/>
      <c r="BT386" s="66"/>
      <c r="BU386" s="66"/>
      <c r="BV386" s="66"/>
      <c r="BW386" s="66"/>
      <c r="BX386" s="66"/>
      <c r="BY386" s="66"/>
      <c r="BZ386" s="66"/>
      <c r="CA386" s="66"/>
      <c r="CB386" s="66"/>
      <c r="CC386" s="66"/>
      <c r="CD386" s="66"/>
      <c r="CE386" s="66"/>
      <c r="CF386" s="66"/>
      <c r="CG386" s="66"/>
      <c r="CH386" s="66"/>
      <c r="CI386" s="66"/>
      <c r="CJ386" s="66"/>
      <c r="CK386" s="66"/>
      <c r="CL386" s="66"/>
      <c r="CM386" s="66"/>
      <c r="CN386" s="66"/>
      <c r="CO386" s="66"/>
      <c r="CP386" s="66"/>
      <c r="CQ386" s="66"/>
      <c r="CR386" s="66"/>
      <c r="CS386" s="66"/>
      <c r="CT386" s="66"/>
      <c r="CU386" s="66"/>
      <c r="CV386" s="66"/>
      <c r="CW386" s="66"/>
      <c r="CX386" s="66"/>
      <c r="CY386" s="66"/>
      <c r="CZ386" s="66"/>
      <c r="DA386" s="66"/>
      <c r="DB386" s="66"/>
      <c r="DC386" s="66"/>
      <c r="DD386" s="66"/>
      <c r="DE386" s="66"/>
      <c r="DF386" s="66"/>
      <c r="DG386" s="66"/>
      <c r="DH386" s="66"/>
      <c r="DI386" s="66"/>
      <c r="DJ386" s="66"/>
      <c r="DK386" s="66"/>
      <c r="DL386" s="66"/>
      <c r="DM386" s="66"/>
      <c r="DN386" s="66"/>
      <c r="DO386" s="66"/>
      <c r="DP386" s="66"/>
      <c r="DQ386" s="66"/>
      <c r="DR386" s="66"/>
      <c r="DS386" s="66"/>
      <c r="DT386" s="66"/>
      <c r="DU386" s="66"/>
      <c r="DV386" s="66"/>
      <c r="DW386" s="66"/>
      <c r="DX386" s="66"/>
      <c r="DY386" s="66"/>
      <c r="DZ386" s="66"/>
      <c r="EA386" s="66"/>
      <c r="EB386" s="66"/>
      <c r="EC386" s="66"/>
      <c r="ED386" s="66"/>
      <c r="EE386" s="66"/>
      <c r="EF386" s="66"/>
      <c r="EG386" s="66"/>
      <c r="EH386" s="66"/>
      <c r="EI386" s="66"/>
      <c r="EJ386" s="66"/>
      <c r="EK386" s="66"/>
      <c r="EL386" s="66"/>
      <c r="EM386" s="66"/>
      <c r="EN386" s="66"/>
      <c r="EO386" s="66"/>
      <c r="EP386" s="66"/>
      <c r="EQ386" s="66"/>
      <c r="ER386" s="66"/>
      <c r="ES386" s="66"/>
      <c r="ET386" s="66"/>
      <c r="EU386" s="66"/>
      <c r="EV386" s="66"/>
      <c r="EW386" s="66"/>
      <c r="EX386" s="66"/>
      <c r="EY386" s="66"/>
      <c r="EZ386" s="66"/>
      <c r="FA386" s="66"/>
      <c r="FB386" s="66"/>
      <c r="FC386" s="66"/>
      <c r="FD386" s="66"/>
      <c r="FE386" s="66"/>
      <c r="FF386" s="66"/>
      <c r="FG386" s="66"/>
      <c r="FH386" s="66"/>
      <c r="FI386" s="66"/>
      <c r="FJ386" s="66"/>
      <c r="FK386" s="66"/>
      <c r="FL386" s="66"/>
      <c r="FM386" s="66"/>
      <c r="FN386" s="66"/>
      <c r="FO386" s="66"/>
      <c r="FP386" s="66"/>
      <c r="FQ386" s="66"/>
      <c r="FR386" s="66"/>
      <c r="FS386" s="66"/>
      <c r="FT386" s="66"/>
      <c r="FU386" s="66"/>
      <c r="FV386" s="66"/>
      <c r="FW386" s="66"/>
      <c r="FX386" s="66"/>
      <c r="FY386" s="66"/>
      <c r="FZ386" s="66"/>
      <c r="GA386" s="66"/>
      <c r="GB386" s="66"/>
      <c r="GC386" s="66"/>
      <c r="GD386" s="66"/>
      <c r="GE386" s="66"/>
      <c r="GF386" s="66"/>
      <c r="GG386" s="66"/>
      <c r="GH386" s="66"/>
      <c r="GI386" s="66"/>
      <c r="GJ386" s="66"/>
      <c r="GK386" s="66"/>
      <c r="GL386" s="66"/>
      <c r="GM386" s="66"/>
      <c r="GN386" s="66"/>
      <c r="GO386" s="66"/>
      <c r="GP386" s="66"/>
      <c r="GQ386" s="66"/>
      <c r="GR386" s="66"/>
      <c r="GS386" s="66"/>
      <c r="GT386" s="66"/>
      <c r="GU386" s="66"/>
      <c r="GV386" s="66"/>
      <c r="GW386" s="66"/>
      <c r="GX386" s="66"/>
      <c r="GY386" s="66"/>
      <c r="GZ386" s="66"/>
      <c r="HA386" s="66"/>
      <c r="HB386" s="66"/>
      <c r="HC386" s="66"/>
      <c r="HD386" s="66"/>
      <c r="HE386" s="66"/>
      <c r="HF386" s="66"/>
      <c r="HG386" s="66"/>
      <c r="HH386" s="66"/>
      <c r="HI386" s="66"/>
      <c r="HJ386" s="66"/>
      <c r="HK386" s="66"/>
      <c r="HL386" s="66"/>
      <c r="HM386" s="66"/>
      <c r="HN386" s="66"/>
      <c r="HO386" s="66"/>
      <c r="HP386" s="66"/>
      <c r="HQ386" s="66"/>
      <c r="HR386" s="66"/>
      <c r="HS386" s="66"/>
      <c r="HT386" s="66"/>
      <c r="HU386" s="66"/>
      <c r="HV386" s="66"/>
      <c r="HW386" s="66"/>
      <c r="HX386" s="66"/>
      <c r="HY386" s="66"/>
      <c r="HZ386" s="66"/>
      <c r="IA386" s="66"/>
      <c r="IB386" s="66"/>
      <c r="IC386" s="66"/>
      <c r="ID386" s="66"/>
      <c r="IE386" s="66"/>
      <c r="IF386" s="66"/>
      <c r="IG386" s="66"/>
      <c r="IH386" s="66"/>
      <c r="II386" s="66"/>
      <c r="IJ386" s="66"/>
      <c r="IK386" s="66"/>
      <c r="IL386" s="66"/>
      <c r="IM386" s="66"/>
      <c r="IN386" s="66"/>
      <c r="IO386" s="66"/>
      <c r="IP386" s="66"/>
      <c r="IQ386" s="66"/>
      <c r="IR386" s="66"/>
      <c r="IS386" s="66"/>
      <c r="IT386" s="66"/>
    </row>
    <row r="387" spans="1:254" s="58" customFormat="1" ht="47.25" x14ac:dyDescent="0.25">
      <c r="A387" s="54">
        <f t="shared" si="14"/>
        <v>31</v>
      </c>
      <c r="B387" s="59" t="s">
        <v>148</v>
      </c>
      <c r="C387" s="54" t="s">
        <v>20</v>
      </c>
      <c r="D387" s="55">
        <v>1</v>
      </c>
      <c r="E387" s="162">
        <v>18260000</v>
      </c>
      <c r="F387" s="67"/>
      <c r="G387" s="95"/>
      <c r="H387" s="66"/>
      <c r="I387" s="66"/>
      <c r="J387" s="66"/>
      <c r="K387" s="66"/>
      <c r="L387" s="66"/>
      <c r="M387" s="66"/>
      <c r="N387" s="66"/>
      <c r="O387" s="66"/>
      <c r="P387" s="66"/>
      <c r="Q387" s="66"/>
      <c r="R387" s="66"/>
      <c r="S387" s="66"/>
      <c r="T387" s="66"/>
      <c r="U387" s="66"/>
      <c r="V387" s="66"/>
      <c r="W387" s="66"/>
      <c r="X387" s="66"/>
      <c r="Y387" s="66"/>
      <c r="Z387" s="66"/>
      <c r="AA387" s="66"/>
      <c r="AB387" s="66"/>
      <c r="AC387" s="66"/>
      <c r="AD387" s="66"/>
      <c r="AE387" s="66"/>
      <c r="AF387" s="66"/>
      <c r="AG387" s="66"/>
      <c r="AH387" s="66"/>
      <c r="AI387" s="66"/>
      <c r="AJ387" s="66"/>
      <c r="AK387" s="66"/>
      <c r="AL387" s="66"/>
      <c r="AM387" s="66"/>
      <c r="AN387" s="66"/>
      <c r="AO387" s="66"/>
      <c r="AP387" s="66"/>
      <c r="AQ387" s="66"/>
      <c r="AR387" s="66"/>
      <c r="AS387" s="66"/>
      <c r="AT387" s="66"/>
      <c r="AU387" s="66"/>
      <c r="AV387" s="66"/>
      <c r="AW387" s="66"/>
      <c r="AX387" s="66"/>
      <c r="AY387" s="66"/>
      <c r="AZ387" s="66"/>
      <c r="BA387" s="66"/>
      <c r="BB387" s="66"/>
      <c r="BC387" s="66"/>
      <c r="BD387" s="66"/>
      <c r="BE387" s="66"/>
      <c r="BF387" s="66"/>
      <c r="BG387" s="66"/>
      <c r="BH387" s="66"/>
      <c r="BI387" s="66"/>
      <c r="BJ387" s="66"/>
      <c r="BK387" s="66"/>
      <c r="BL387" s="66"/>
      <c r="BM387" s="66"/>
      <c r="BN387" s="66"/>
      <c r="BO387" s="66"/>
      <c r="BP387" s="66"/>
      <c r="BQ387" s="66"/>
      <c r="BR387" s="66"/>
      <c r="BS387" s="66"/>
      <c r="BT387" s="66"/>
      <c r="BU387" s="66"/>
      <c r="BV387" s="66"/>
      <c r="BW387" s="66"/>
      <c r="BX387" s="66"/>
      <c r="BY387" s="66"/>
      <c r="BZ387" s="66"/>
      <c r="CA387" s="66"/>
      <c r="CB387" s="66"/>
      <c r="CC387" s="66"/>
      <c r="CD387" s="66"/>
      <c r="CE387" s="66"/>
      <c r="CF387" s="66"/>
      <c r="CG387" s="66"/>
      <c r="CH387" s="66"/>
      <c r="CI387" s="66"/>
      <c r="CJ387" s="66"/>
      <c r="CK387" s="66"/>
      <c r="CL387" s="66"/>
      <c r="CM387" s="66"/>
      <c r="CN387" s="66"/>
      <c r="CO387" s="66"/>
      <c r="CP387" s="66"/>
      <c r="CQ387" s="66"/>
      <c r="CR387" s="66"/>
      <c r="CS387" s="66"/>
      <c r="CT387" s="66"/>
      <c r="CU387" s="66"/>
      <c r="CV387" s="66"/>
      <c r="CW387" s="66"/>
      <c r="CX387" s="66"/>
      <c r="CY387" s="66"/>
      <c r="CZ387" s="66"/>
      <c r="DA387" s="66"/>
      <c r="DB387" s="66"/>
      <c r="DC387" s="66"/>
      <c r="DD387" s="66"/>
      <c r="DE387" s="66"/>
      <c r="DF387" s="66"/>
      <c r="DG387" s="66"/>
      <c r="DH387" s="66"/>
      <c r="DI387" s="66"/>
      <c r="DJ387" s="66"/>
      <c r="DK387" s="66"/>
      <c r="DL387" s="66"/>
      <c r="DM387" s="66"/>
      <c r="DN387" s="66"/>
      <c r="DO387" s="66"/>
      <c r="DP387" s="66"/>
      <c r="DQ387" s="66"/>
      <c r="DR387" s="66"/>
      <c r="DS387" s="66"/>
      <c r="DT387" s="66"/>
      <c r="DU387" s="66"/>
      <c r="DV387" s="66"/>
      <c r="DW387" s="66"/>
      <c r="DX387" s="66"/>
      <c r="DY387" s="66"/>
      <c r="DZ387" s="66"/>
      <c r="EA387" s="66"/>
      <c r="EB387" s="66"/>
      <c r="EC387" s="66"/>
      <c r="ED387" s="66"/>
      <c r="EE387" s="66"/>
      <c r="EF387" s="66"/>
      <c r="EG387" s="66"/>
      <c r="EH387" s="66"/>
      <c r="EI387" s="66"/>
      <c r="EJ387" s="66"/>
      <c r="EK387" s="66"/>
      <c r="EL387" s="66"/>
      <c r="EM387" s="66"/>
      <c r="EN387" s="66"/>
      <c r="EO387" s="66"/>
      <c r="EP387" s="66"/>
      <c r="EQ387" s="66"/>
      <c r="ER387" s="66"/>
      <c r="ES387" s="66"/>
      <c r="ET387" s="66"/>
      <c r="EU387" s="66"/>
      <c r="EV387" s="66"/>
      <c r="EW387" s="66"/>
      <c r="EX387" s="66"/>
      <c r="EY387" s="66"/>
      <c r="EZ387" s="66"/>
      <c r="FA387" s="66"/>
      <c r="FB387" s="66"/>
      <c r="FC387" s="66"/>
      <c r="FD387" s="66"/>
      <c r="FE387" s="66"/>
      <c r="FF387" s="66"/>
      <c r="FG387" s="66"/>
      <c r="FH387" s="66"/>
      <c r="FI387" s="66"/>
      <c r="FJ387" s="66"/>
      <c r="FK387" s="66"/>
      <c r="FL387" s="66"/>
      <c r="FM387" s="66"/>
      <c r="FN387" s="66"/>
      <c r="FO387" s="66"/>
      <c r="FP387" s="66"/>
      <c r="FQ387" s="66"/>
      <c r="FR387" s="66"/>
      <c r="FS387" s="66"/>
      <c r="FT387" s="66"/>
      <c r="FU387" s="66"/>
      <c r="FV387" s="66"/>
      <c r="FW387" s="66"/>
      <c r="FX387" s="66"/>
      <c r="FY387" s="66"/>
      <c r="FZ387" s="66"/>
      <c r="GA387" s="66"/>
      <c r="GB387" s="66"/>
      <c r="GC387" s="66"/>
      <c r="GD387" s="66"/>
      <c r="GE387" s="66"/>
      <c r="GF387" s="66"/>
      <c r="GG387" s="66"/>
      <c r="GH387" s="66"/>
      <c r="GI387" s="66"/>
      <c r="GJ387" s="66"/>
      <c r="GK387" s="66"/>
      <c r="GL387" s="66"/>
      <c r="GM387" s="66"/>
      <c r="GN387" s="66"/>
      <c r="GO387" s="66"/>
      <c r="GP387" s="66"/>
      <c r="GQ387" s="66"/>
      <c r="GR387" s="66"/>
      <c r="GS387" s="66"/>
      <c r="GT387" s="66"/>
      <c r="GU387" s="66"/>
      <c r="GV387" s="66"/>
      <c r="GW387" s="66"/>
      <c r="GX387" s="66"/>
      <c r="GY387" s="66"/>
      <c r="GZ387" s="66"/>
      <c r="HA387" s="66"/>
      <c r="HB387" s="66"/>
      <c r="HC387" s="66"/>
      <c r="HD387" s="66"/>
      <c r="HE387" s="66"/>
      <c r="HF387" s="66"/>
      <c r="HG387" s="66"/>
      <c r="HH387" s="66"/>
      <c r="HI387" s="66"/>
      <c r="HJ387" s="66"/>
      <c r="HK387" s="66"/>
      <c r="HL387" s="66"/>
      <c r="HM387" s="66"/>
      <c r="HN387" s="66"/>
      <c r="HO387" s="66"/>
      <c r="HP387" s="66"/>
      <c r="HQ387" s="66"/>
      <c r="HR387" s="66"/>
      <c r="HS387" s="66"/>
      <c r="HT387" s="66"/>
      <c r="HU387" s="66"/>
      <c r="HV387" s="66"/>
      <c r="HW387" s="66"/>
      <c r="HX387" s="66"/>
      <c r="HY387" s="66"/>
      <c r="HZ387" s="66"/>
      <c r="IA387" s="66"/>
      <c r="IB387" s="66"/>
      <c r="IC387" s="66"/>
      <c r="ID387" s="66"/>
      <c r="IE387" s="66"/>
      <c r="IF387" s="66"/>
      <c r="IG387" s="66"/>
      <c r="IH387" s="66"/>
      <c r="II387" s="66"/>
      <c r="IJ387" s="66"/>
      <c r="IK387" s="66"/>
      <c r="IL387" s="66"/>
      <c r="IM387" s="66"/>
      <c r="IN387" s="66"/>
      <c r="IO387" s="66"/>
      <c r="IP387" s="66"/>
      <c r="IQ387" s="66"/>
      <c r="IR387" s="66"/>
      <c r="IS387" s="66"/>
      <c r="IT387" s="66"/>
    </row>
    <row r="388" spans="1:254" s="58" customFormat="1" ht="31.5" x14ac:dyDescent="0.25">
      <c r="A388" s="54">
        <f t="shared" si="14"/>
        <v>32</v>
      </c>
      <c r="B388" s="60" t="s">
        <v>149</v>
      </c>
      <c r="C388" s="61" t="s">
        <v>13</v>
      </c>
      <c r="D388" s="62">
        <v>40</v>
      </c>
      <c r="E388" s="162">
        <v>154000000</v>
      </c>
      <c r="F388" s="62"/>
      <c r="G388" s="57"/>
      <c r="H388" s="57"/>
      <c r="I388" s="57"/>
    </row>
    <row r="389" spans="1:254" s="58" customFormat="1" x14ac:dyDescent="0.25">
      <c r="A389" s="54">
        <f t="shared" si="14"/>
        <v>33</v>
      </c>
      <c r="B389" s="60" t="s">
        <v>150</v>
      </c>
      <c r="C389" s="61" t="s">
        <v>20</v>
      </c>
      <c r="D389" s="62">
        <v>41</v>
      </c>
      <c r="E389" s="162">
        <v>15785000</v>
      </c>
      <c r="F389" s="62"/>
      <c r="G389" s="57"/>
      <c r="H389" s="57"/>
      <c r="I389" s="57"/>
    </row>
    <row r="390" spans="1:254" s="58" customFormat="1" x14ac:dyDescent="0.25">
      <c r="A390" s="54">
        <f t="shared" si="14"/>
        <v>34</v>
      </c>
      <c r="B390" s="60" t="s">
        <v>151</v>
      </c>
      <c r="C390" s="61" t="s">
        <v>13</v>
      </c>
      <c r="D390" s="62">
        <v>1</v>
      </c>
      <c r="E390" s="162">
        <v>5500000</v>
      </c>
      <c r="F390" s="62"/>
      <c r="G390" s="57"/>
      <c r="H390" s="57"/>
      <c r="I390" s="57"/>
    </row>
    <row r="391" spans="1:254" s="58" customFormat="1" ht="31.5" x14ac:dyDescent="0.25">
      <c r="A391" s="54">
        <f t="shared" si="14"/>
        <v>35</v>
      </c>
      <c r="B391" s="60" t="s">
        <v>152</v>
      </c>
      <c r="C391" s="61" t="s">
        <v>13</v>
      </c>
      <c r="D391" s="62">
        <v>1</v>
      </c>
      <c r="E391" s="162">
        <v>8160000</v>
      </c>
      <c r="F391" s="62"/>
      <c r="G391" s="57"/>
      <c r="H391" s="57"/>
      <c r="I391" s="57"/>
    </row>
    <row r="392" spans="1:254" s="58" customFormat="1" x14ac:dyDescent="0.25">
      <c r="A392" s="54">
        <f t="shared" si="14"/>
        <v>36</v>
      </c>
      <c r="B392" s="60" t="s">
        <v>153</v>
      </c>
      <c r="C392" s="61" t="s">
        <v>20</v>
      </c>
      <c r="D392" s="62">
        <v>1</v>
      </c>
      <c r="E392" s="162">
        <v>2750000</v>
      </c>
      <c r="F392" s="62"/>
      <c r="G392" s="57"/>
      <c r="H392" s="57"/>
      <c r="I392" s="57"/>
    </row>
    <row r="393" spans="1:254" s="58" customFormat="1" x14ac:dyDescent="0.25">
      <c r="A393" s="54">
        <f t="shared" si="14"/>
        <v>37</v>
      </c>
      <c r="B393" s="60" t="s">
        <v>154</v>
      </c>
      <c r="C393" s="61" t="s">
        <v>20</v>
      </c>
      <c r="D393" s="62">
        <v>1</v>
      </c>
      <c r="E393" s="162">
        <v>715000</v>
      </c>
      <c r="F393" s="62"/>
      <c r="G393" s="57"/>
      <c r="H393" s="57"/>
      <c r="I393" s="57"/>
    </row>
    <row r="394" spans="1:254" s="58" customFormat="1" ht="31.5" x14ac:dyDescent="0.25">
      <c r="A394" s="54">
        <f t="shared" si="14"/>
        <v>38</v>
      </c>
      <c r="B394" s="60" t="s">
        <v>155</v>
      </c>
      <c r="C394" s="61" t="s">
        <v>20</v>
      </c>
      <c r="D394" s="62">
        <v>20</v>
      </c>
      <c r="E394" s="162">
        <v>31900000</v>
      </c>
      <c r="F394" s="62"/>
      <c r="G394" s="57"/>
      <c r="H394" s="57"/>
      <c r="I394" s="57"/>
    </row>
    <row r="395" spans="1:254" s="66" customFormat="1" x14ac:dyDescent="0.25">
      <c r="A395" s="54">
        <f t="shared" si="14"/>
        <v>39</v>
      </c>
      <c r="B395" s="60" t="s">
        <v>156</v>
      </c>
      <c r="C395" s="61" t="s">
        <v>20</v>
      </c>
      <c r="D395" s="62">
        <v>40</v>
      </c>
      <c r="E395" s="162">
        <v>18480000</v>
      </c>
      <c r="F395" s="62"/>
      <c r="G395" s="57"/>
      <c r="H395" s="57"/>
      <c r="I395" s="57"/>
      <c r="J395" s="58"/>
      <c r="K395" s="58"/>
      <c r="L395" s="58"/>
      <c r="M395" s="58"/>
      <c r="N395" s="58"/>
      <c r="O395" s="58"/>
      <c r="P395" s="58"/>
      <c r="Q395" s="58"/>
      <c r="R395" s="58"/>
      <c r="S395" s="58"/>
      <c r="T395" s="58"/>
      <c r="U395" s="58"/>
      <c r="V395" s="58"/>
      <c r="W395" s="58"/>
      <c r="X395" s="58"/>
      <c r="Y395" s="58"/>
      <c r="Z395" s="58"/>
      <c r="AA395" s="58"/>
      <c r="AB395" s="58"/>
      <c r="AC395" s="58"/>
      <c r="AD395" s="58"/>
      <c r="AE395" s="58"/>
      <c r="AF395" s="58"/>
      <c r="AG395" s="58"/>
      <c r="AH395" s="58"/>
      <c r="AI395" s="58"/>
      <c r="AJ395" s="58"/>
      <c r="AK395" s="58"/>
      <c r="AL395" s="58"/>
      <c r="AM395" s="58"/>
      <c r="AN395" s="58"/>
      <c r="AO395" s="58"/>
      <c r="AP395" s="58"/>
      <c r="AQ395" s="58"/>
      <c r="AR395" s="58"/>
      <c r="AS395" s="58"/>
      <c r="AT395" s="58"/>
      <c r="AU395" s="58"/>
      <c r="AV395" s="58"/>
      <c r="AW395" s="58"/>
      <c r="AX395" s="58"/>
      <c r="AY395" s="58"/>
      <c r="AZ395" s="58"/>
      <c r="BA395" s="58"/>
      <c r="BB395" s="58"/>
      <c r="BC395" s="58"/>
      <c r="BD395" s="58"/>
      <c r="BE395" s="58"/>
      <c r="BF395" s="58"/>
      <c r="BG395" s="58"/>
      <c r="BH395" s="58"/>
      <c r="BI395" s="58"/>
      <c r="BJ395" s="58"/>
      <c r="BK395" s="58"/>
      <c r="BL395" s="58"/>
      <c r="BM395" s="58"/>
      <c r="BN395" s="58"/>
      <c r="BO395" s="58"/>
      <c r="BP395" s="58"/>
      <c r="BQ395" s="58"/>
      <c r="BR395" s="58"/>
      <c r="BS395" s="58"/>
      <c r="BT395" s="58"/>
      <c r="BU395" s="58"/>
      <c r="BV395" s="58"/>
      <c r="BW395" s="58"/>
      <c r="BX395" s="58"/>
      <c r="BY395" s="58"/>
      <c r="BZ395" s="58"/>
      <c r="CA395" s="58"/>
      <c r="CB395" s="58"/>
      <c r="CC395" s="58"/>
      <c r="CD395" s="58"/>
      <c r="CE395" s="58"/>
      <c r="CF395" s="58"/>
      <c r="CG395" s="58"/>
      <c r="CH395" s="58"/>
      <c r="CI395" s="58"/>
      <c r="CJ395" s="58"/>
      <c r="CK395" s="58"/>
      <c r="CL395" s="58"/>
      <c r="CM395" s="58"/>
      <c r="CN395" s="58"/>
      <c r="CO395" s="58"/>
      <c r="CP395" s="58"/>
      <c r="CQ395" s="58"/>
      <c r="CR395" s="58"/>
      <c r="CS395" s="58"/>
      <c r="CT395" s="58"/>
      <c r="CU395" s="58"/>
      <c r="CV395" s="58"/>
      <c r="CW395" s="58"/>
      <c r="CX395" s="58"/>
      <c r="CY395" s="58"/>
      <c r="CZ395" s="58"/>
      <c r="DA395" s="58"/>
      <c r="DB395" s="58"/>
      <c r="DC395" s="58"/>
      <c r="DD395" s="58"/>
      <c r="DE395" s="58"/>
      <c r="DF395" s="58"/>
      <c r="DG395" s="58"/>
      <c r="DH395" s="58"/>
      <c r="DI395" s="58"/>
      <c r="DJ395" s="58"/>
      <c r="DK395" s="58"/>
      <c r="DL395" s="58"/>
      <c r="DM395" s="58"/>
      <c r="DN395" s="58"/>
      <c r="DO395" s="58"/>
      <c r="DP395" s="58"/>
      <c r="DQ395" s="58"/>
      <c r="DR395" s="58"/>
      <c r="DS395" s="58"/>
      <c r="DT395" s="58"/>
      <c r="DU395" s="58"/>
      <c r="DV395" s="58"/>
      <c r="DW395" s="58"/>
      <c r="DX395" s="58"/>
      <c r="DY395" s="58"/>
      <c r="DZ395" s="58"/>
      <c r="EA395" s="58"/>
      <c r="EB395" s="58"/>
      <c r="EC395" s="58"/>
      <c r="ED395" s="58"/>
      <c r="EE395" s="58"/>
      <c r="EF395" s="58"/>
      <c r="EG395" s="58"/>
      <c r="EH395" s="58"/>
      <c r="EI395" s="58"/>
      <c r="EJ395" s="58"/>
      <c r="EK395" s="58"/>
      <c r="EL395" s="58"/>
      <c r="EM395" s="58"/>
      <c r="EN395" s="58"/>
      <c r="EO395" s="58"/>
      <c r="EP395" s="58"/>
      <c r="EQ395" s="58"/>
      <c r="ER395" s="58"/>
      <c r="ES395" s="58"/>
      <c r="ET395" s="58"/>
      <c r="EU395" s="58"/>
      <c r="EV395" s="58"/>
      <c r="EW395" s="58"/>
      <c r="EX395" s="58"/>
      <c r="EY395" s="58"/>
      <c r="EZ395" s="58"/>
      <c r="FA395" s="58"/>
      <c r="FB395" s="58"/>
      <c r="FC395" s="58"/>
      <c r="FD395" s="58"/>
      <c r="FE395" s="58"/>
      <c r="FF395" s="58"/>
      <c r="FG395" s="58"/>
      <c r="FH395" s="58"/>
      <c r="FI395" s="58"/>
      <c r="FJ395" s="58"/>
      <c r="FK395" s="58"/>
      <c r="FL395" s="58"/>
      <c r="FM395" s="58"/>
      <c r="FN395" s="58"/>
      <c r="FO395" s="58"/>
      <c r="FP395" s="58"/>
      <c r="FQ395" s="58"/>
      <c r="FR395" s="58"/>
      <c r="FS395" s="58"/>
      <c r="FT395" s="58"/>
      <c r="FU395" s="58"/>
      <c r="FV395" s="58"/>
      <c r="FW395" s="58"/>
      <c r="FX395" s="58"/>
      <c r="FY395" s="58"/>
      <c r="FZ395" s="58"/>
      <c r="GA395" s="58"/>
      <c r="GB395" s="58"/>
      <c r="GC395" s="58"/>
      <c r="GD395" s="58"/>
      <c r="GE395" s="58"/>
      <c r="GF395" s="58"/>
      <c r="GG395" s="58"/>
      <c r="GH395" s="58"/>
      <c r="GI395" s="58"/>
      <c r="GJ395" s="58"/>
      <c r="GK395" s="58"/>
      <c r="GL395" s="58"/>
      <c r="GM395" s="58"/>
      <c r="GN395" s="58"/>
      <c r="GO395" s="58"/>
      <c r="GP395" s="58"/>
      <c r="GQ395" s="58"/>
      <c r="GR395" s="58"/>
      <c r="GS395" s="58"/>
      <c r="GT395" s="58"/>
      <c r="GU395" s="58"/>
      <c r="GV395" s="58"/>
      <c r="GW395" s="58"/>
      <c r="GX395" s="58"/>
      <c r="GY395" s="58"/>
      <c r="GZ395" s="58"/>
      <c r="HA395" s="58"/>
      <c r="HB395" s="58"/>
      <c r="HC395" s="58"/>
      <c r="HD395" s="58"/>
      <c r="HE395" s="58"/>
      <c r="HF395" s="58"/>
      <c r="HG395" s="58"/>
      <c r="HH395" s="58"/>
      <c r="HI395" s="58"/>
      <c r="HJ395" s="58"/>
      <c r="HK395" s="58"/>
      <c r="HL395" s="58"/>
      <c r="HM395" s="58"/>
      <c r="HN395" s="58"/>
      <c r="HO395" s="58"/>
      <c r="HP395" s="58"/>
      <c r="HQ395" s="58"/>
      <c r="HR395" s="58"/>
      <c r="HS395" s="58"/>
      <c r="HT395" s="58"/>
      <c r="HU395" s="58"/>
      <c r="HV395" s="58"/>
      <c r="HW395" s="58"/>
      <c r="HX395" s="58"/>
      <c r="HY395" s="58"/>
      <c r="HZ395" s="58"/>
      <c r="IA395" s="58"/>
      <c r="IB395" s="58"/>
      <c r="IC395" s="58"/>
      <c r="ID395" s="58"/>
      <c r="IE395" s="58"/>
      <c r="IF395" s="58"/>
      <c r="IG395" s="58"/>
      <c r="IH395" s="58"/>
      <c r="II395" s="58"/>
      <c r="IJ395" s="58"/>
      <c r="IK395" s="58"/>
      <c r="IL395" s="58"/>
      <c r="IM395" s="58"/>
      <c r="IN395" s="58"/>
      <c r="IO395" s="58"/>
      <c r="IP395" s="58"/>
      <c r="IQ395" s="58"/>
      <c r="IR395" s="58"/>
      <c r="IS395" s="58"/>
      <c r="IT395" s="58"/>
    </row>
    <row r="396" spans="1:254" s="66" customFormat="1" x14ac:dyDescent="0.25">
      <c r="A396" s="54">
        <f t="shared" si="14"/>
        <v>40</v>
      </c>
      <c r="B396" s="60" t="s">
        <v>157</v>
      </c>
      <c r="C396" s="61" t="s">
        <v>20</v>
      </c>
      <c r="D396" s="61">
        <v>5</v>
      </c>
      <c r="E396" s="162">
        <v>9000000</v>
      </c>
      <c r="F396" s="62"/>
      <c r="G396" s="57"/>
      <c r="H396" s="57"/>
      <c r="I396" s="57"/>
      <c r="J396" s="58"/>
      <c r="K396" s="58"/>
      <c r="L396" s="58"/>
      <c r="M396" s="58"/>
      <c r="N396" s="58"/>
      <c r="O396" s="58"/>
      <c r="P396" s="58"/>
      <c r="Q396" s="58"/>
      <c r="R396" s="58"/>
      <c r="S396" s="58"/>
      <c r="T396" s="58"/>
      <c r="U396" s="58"/>
      <c r="V396" s="58"/>
      <c r="W396" s="58"/>
      <c r="X396" s="58"/>
      <c r="Y396" s="58"/>
      <c r="Z396" s="58"/>
      <c r="AA396" s="58"/>
      <c r="AB396" s="58"/>
      <c r="AC396" s="58"/>
      <c r="AD396" s="58"/>
      <c r="AE396" s="58"/>
      <c r="AF396" s="58"/>
      <c r="AG396" s="58"/>
      <c r="AH396" s="58"/>
      <c r="AI396" s="58"/>
      <c r="AJ396" s="58"/>
      <c r="AK396" s="58"/>
      <c r="AL396" s="58"/>
      <c r="AM396" s="58"/>
      <c r="AN396" s="58"/>
      <c r="AO396" s="58"/>
      <c r="AP396" s="58"/>
      <c r="AQ396" s="58"/>
      <c r="AR396" s="58"/>
      <c r="AS396" s="58"/>
      <c r="AT396" s="58"/>
      <c r="AU396" s="58"/>
      <c r="AV396" s="58"/>
      <c r="AW396" s="58"/>
      <c r="AX396" s="58"/>
      <c r="AY396" s="58"/>
      <c r="AZ396" s="58"/>
      <c r="BA396" s="58"/>
      <c r="BB396" s="58"/>
      <c r="BC396" s="58"/>
      <c r="BD396" s="58"/>
      <c r="BE396" s="58"/>
      <c r="BF396" s="58"/>
      <c r="BG396" s="58"/>
      <c r="BH396" s="58"/>
      <c r="BI396" s="58"/>
      <c r="BJ396" s="58"/>
      <c r="BK396" s="58"/>
      <c r="BL396" s="58"/>
      <c r="BM396" s="58"/>
      <c r="BN396" s="58"/>
      <c r="BO396" s="58"/>
      <c r="BP396" s="58"/>
      <c r="BQ396" s="58"/>
      <c r="BR396" s="58"/>
      <c r="BS396" s="58"/>
      <c r="BT396" s="58"/>
      <c r="BU396" s="58"/>
      <c r="BV396" s="58"/>
      <c r="BW396" s="58"/>
      <c r="BX396" s="58"/>
      <c r="BY396" s="58"/>
      <c r="BZ396" s="58"/>
      <c r="CA396" s="58"/>
      <c r="CB396" s="58"/>
      <c r="CC396" s="58"/>
      <c r="CD396" s="58"/>
      <c r="CE396" s="58"/>
      <c r="CF396" s="58"/>
      <c r="CG396" s="58"/>
      <c r="CH396" s="58"/>
      <c r="CI396" s="58"/>
      <c r="CJ396" s="58"/>
      <c r="CK396" s="58"/>
      <c r="CL396" s="58"/>
      <c r="CM396" s="58"/>
      <c r="CN396" s="58"/>
      <c r="CO396" s="58"/>
      <c r="CP396" s="58"/>
      <c r="CQ396" s="58"/>
      <c r="CR396" s="58"/>
      <c r="CS396" s="58"/>
      <c r="CT396" s="58"/>
      <c r="CU396" s="58"/>
      <c r="CV396" s="58"/>
      <c r="CW396" s="58"/>
      <c r="CX396" s="58"/>
      <c r="CY396" s="58"/>
      <c r="CZ396" s="58"/>
      <c r="DA396" s="58"/>
      <c r="DB396" s="58"/>
      <c r="DC396" s="58"/>
      <c r="DD396" s="58"/>
      <c r="DE396" s="58"/>
      <c r="DF396" s="58"/>
      <c r="DG396" s="58"/>
      <c r="DH396" s="58"/>
      <c r="DI396" s="58"/>
      <c r="DJ396" s="58"/>
      <c r="DK396" s="58"/>
      <c r="DL396" s="58"/>
      <c r="DM396" s="58"/>
      <c r="DN396" s="58"/>
      <c r="DO396" s="58"/>
      <c r="DP396" s="58"/>
      <c r="DQ396" s="58"/>
      <c r="DR396" s="58"/>
      <c r="DS396" s="58"/>
      <c r="DT396" s="58"/>
      <c r="DU396" s="58"/>
      <c r="DV396" s="58"/>
      <c r="DW396" s="58"/>
      <c r="DX396" s="58"/>
      <c r="DY396" s="58"/>
      <c r="DZ396" s="58"/>
      <c r="EA396" s="58"/>
      <c r="EB396" s="58"/>
      <c r="EC396" s="58"/>
      <c r="ED396" s="58"/>
      <c r="EE396" s="58"/>
      <c r="EF396" s="58"/>
      <c r="EG396" s="58"/>
      <c r="EH396" s="58"/>
      <c r="EI396" s="58"/>
      <c r="EJ396" s="58"/>
      <c r="EK396" s="58"/>
      <c r="EL396" s="58"/>
      <c r="EM396" s="58"/>
      <c r="EN396" s="58"/>
      <c r="EO396" s="58"/>
      <c r="EP396" s="58"/>
      <c r="EQ396" s="58"/>
      <c r="ER396" s="58"/>
      <c r="ES396" s="58"/>
      <c r="ET396" s="58"/>
      <c r="EU396" s="58"/>
      <c r="EV396" s="58"/>
      <c r="EW396" s="58"/>
      <c r="EX396" s="58"/>
      <c r="EY396" s="58"/>
      <c r="EZ396" s="58"/>
      <c r="FA396" s="58"/>
      <c r="FB396" s="58"/>
      <c r="FC396" s="58"/>
      <c r="FD396" s="58"/>
      <c r="FE396" s="58"/>
      <c r="FF396" s="58"/>
      <c r="FG396" s="58"/>
      <c r="FH396" s="58"/>
      <c r="FI396" s="58"/>
      <c r="FJ396" s="58"/>
      <c r="FK396" s="58"/>
      <c r="FL396" s="58"/>
      <c r="FM396" s="58"/>
      <c r="FN396" s="58"/>
      <c r="FO396" s="58"/>
      <c r="FP396" s="58"/>
      <c r="FQ396" s="58"/>
      <c r="FR396" s="58"/>
      <c r="FS396" s="58"/>
      <c r="FT396" s="58"/>
      <c r="FU396" s="58"/>
      <c r="FV396" s="58"/>
      <c r="FW396" s="58"/>
      <c r="FX396" s="58"/>
      <c r="FY396" s="58"/>
      <c r="FZ396" s="58"/>
      <c r="GA396" s="58"/>
      <c r="GB396" s="58"/>
      <c r="GC396" s="58"/>
      <c r="GD396" s="58"/>
      <c r="GE396" s="58"/>
      <c r="GF396" s="58"/>
      <c r="GG396" s="58"/>
      <c r="GH396" s="58"/>
      <c r="GI396" s="58"/>
      <c r="GJ396" s="58"/>
      <c r="GK396" s="58"/>
      <c r="GL396" s="58"/>
      <c r="GM396" s="58"/>
      <c r="GN396" s="58"/>
      <c r="GO396" s="58"/>
      <c r="GP396" s="58"/>
      <c r="GQ396" s="58"/>
      <c r="GR396" s="58"/>
      <c r="GS396" s="58"/>
      <c r="GT396" s="58"/>
      <c r="GU396" s="58"/>
      <c r="GV396" s="58"/>
      <c r="GW396" s="58"/>
      <c r="GX396" s="58"/>
      <c r="GY396" s="58"/>
      <c r="GZ396" s="58"/>
      <c r="HA396" s="58"/>
      <c r="HB396" s="58"/>
      <c r="HC396" s="58"/>
      <c r="HD396" s="58"/>
      <c r="HE396" s="58"/>
      <c r="HF396" s="58"/>
      <c r="HG396" s="58"/>
      <c r="HH396" s="58"/>
      <c r="HI396" s="58"/>
      <c r="HJ396" s="58"/>
      <c r="HK396" s="58"/>
      <c r="HL396" s="58"/>
      <c r="HM396" s="58"/>
      <c r="HN396" s="58"/>
      <c r="HO396" s="58"/>
      <c r="HP396" s="58"/>
      <c r="HQ396" s="58"/>
      <c r="HR396" s="58"/>
      <c r="HS396" s="58"/>
      <c r="HT396" s="58"/>
      <c r="HU396" s="58"/>
      <c r="HV396" s="58"/>
      <c r="HW396" s="58"/>
      <c r="HX396" s="58"/>
      <c r="HY396" s="58"/>
      <c r="HZ396" s="58"/>
      <c r="IA396" s="58"/>
      <c r="IB396" s="58"/>
      <c r="IC396" s="58"/>
      <c r="ID396" s="58"/>
      <c r="IE396" s="58"/>
      <c r="IF396" s="58"/>
      <c r="IG396" s="58"/>
      <c r="IH396" s="58"/>
      <c r="II396" s="58"/>
      <c r="IJ396" s="58"/>
      <c r="IK396" s="58"/>
      <c r="IL396" s="58"/>
      <c r="IM396" s="58"/>
      <c r="IN396" s="58"/>
      <c r="IO396" s="58"/>
      <c r="IP396" s="58"/>
      <c r="IQ396" s="58"/>
      <c r="IR396" s="58"/>
      <c r="IS396" s="58"/>
      <c r="IT396" s="58"/>
    </row>
    <row r="397" spans="1:254" s="66" customFormat="1" ht="31.5" x14ac:dyDescent="0.25">
      <c r="A397" s="54"/>
      <c r="B397" s="53" t="s">
        <v>11</v>
      </c>
      <c r="C397" s="54"/>
      <c r="D397" s="55"/>
      <c r="E397" s="161">
        <f>+SUM(E398:E401)</f>
        <v>904436000</v>
      </c>
      <c r="F397" s="67"/>
      <c r="G397" s="103"/>
    </row>
    <row r="398" spans="1:254" s="66" customFormat="1" ht="63" x14ac:dyDescent="0.25">
      <c r="A398" s="54">
        <f>+A396+1</f>
        <v>41</v>
      </c>
      <c r="B398" s="59" t="s">
        <v>158</v>
      </c>
      <c r="C398" s="54" t="s">
        <v>13</v>
      </c>
      <c r="D398" s="55">
        <v>1</v>
      </c>
      <c r="E398" s="162">
        <v>149690000</v>
      </c>
      <c r="F398" s="67"/>
      <c r="G398" s="103"/>
    </row>
    <row r="399" spans="1:254" s="66" customFormat="1" ht="47.25" x14ac:dyDescent="0.25">
      <c r="A399" s="54">
        <f>+A398+1</f>
        <v>42</v>
      </c>
      <c r="B399" s="59" t="s">
        <v>159</v>
      </c>
      <c r="C399" s="54" t="s">
        <v>13</v>
      </c>
      <c r="D399" s="55">
        <v>2</v>
      </c>
      <c r="E399" s="162">
        <v>403200000</v>
      </c>
      <c r="F399" s="67"/>
      <c r="G399" s="95"/>
    </row>
    <row r="400" spans="1:254" s="66" customFormat="1" ht="63" x14ac:dyDescent="0.25">
      <c r="A400" s="54">
        <f t="shared" ref="A400:A401" si="15">+A399+1</f>
        <v>43</v>
      </c>
      <c r="B400" s="59" t="s">
        <v>160</v>
      </c>
      <c r="C400" s="54" t="s">
        <v>13</v>
      </c>
      <c r="D400" s="55">
        <v>1</v>
      </c>
      <c r="E400" s="162">
        <v>305850000</v>
      </c>
      <c r="F400" s="67"/>
      <c r="G400" s="95"/>
    </row>
    <row r="401" spans="1:254" s="66" customFormat="1" x14ac:dyDescent="0.25">
      <c r="A401" s="54">
        <f t="shared" si="15"/>
        <v>44</v>
      </c>
      <c r="B401" s="60" t="s">
        <v>161</v>
      </c>
      <c r="C401" s="54" t="s">
        <v>13</v>
      </c>
      <c r="D401" s="55">
        <v>1</v>
      </c>
      <c r="E401" s="162">
        <v>45696000</v>
      </c>
      <c r="F401" s="67"/>
      <c r="G401" s="95"/>
    </row>
    <row r="402" spans="1:254" s="66" customFormat="1" ht="31.5" x14ac:dyDescent="0.25">
      <c r="A402" s="54"/>
      <c r="B402" s="64" t="s">
        <v>162</v>
      </c>
      <c r="C402" s="54"/>
      <c r="D402" s="55"/>
      <c r="E402" s="161">
        <f>+SUM(E403:E425)</f>
        <v>271120000</v>
      </c>
      <c r="F402" s="67"/>
      <c r="G402" s="95"/>
    </row>
    <row r="403" spans="1:254" s="66" customFormat="1" x14ac:dyDescent="0.25">
      <c r="A403" s="54">
        <f>+A401+1</f>
        <v>45</v>
      </c>
      <c r="B403" s="59" t="s">
        <v>163</v>
      </c>
      <c r="C403" s="54" t="s">
        <v>20</v>
      </c>
      <c r="D403" s="55">
        <v>4</v>
      </c>
      <c r="E403" s="162">
        <v>44000000</v>
      </c>
      <c r="F403" s="67"/>
      <c r="G403" s="95"/>
    </row>
    <row r="404" spans="1:254" s="66" customFormat="1" ht="31.5" x14ac:dyDescent="0.25">
      <c r="A404" s="54">
        <f>+A403+1</f>
        <v>46</v>
      </c>
      <c r="B404" s="59" t="s">
        <v>164</v>
      </c>
      <c r="C404" s="54" t="s">
        <v>72</v>
      </c>
      <c r="D404" s="55">
        <v>1</v>
      </c>
      <c r="E404" s="162">
        <v>18040000</v>
      </c>
      <c r="F404" s="67"/>
      <c r="G404" s="103"/>
    </row>
    <row r="405" spans="1:254" s="66" customFormat="1" x14ac:dyDescent="0.25">
      <c r="A405" s="54">
        <f t="shared" ref="A405:A425" si="16">+A404+1</f>
        <v>47</v>
      </c>
      <c r="B405" s="59" t="s">
        <v>165</v>
      </c>
      <c r="C405" s="54" t="s">
        <v>20</v>
      </c>
      <c r="D405" s="55">
        <v>1</v>
      </c>
      <c r="E405" s="162">
        <v>28050000</v>
      </c>
      <c r="F405" s="67"/>
      <c r="G405" s="103"/>
    </row>
    <row r="406" spans="1:254" s="58" customFormat="1" ht="31.5" x14ac:dyDescent="0.25">
      <c r="A406" s="54">
        <f t="shared" si="16"/>
        <v>48</v>
      </c>
      <c r="B406" s="59" t="s">
        <v>166</v>
      </c>
      <c r="C406" s="54" t="s">
        <v>20</v>
      </c>
      <c r="D406" s="55">
        <v>2</v>
      </c>
      <c r="E406" s="162">
        <v>50600000</v>
      </c>
      <c r="F406" s="67"/>
      <c r="G406" s="95"/>
      <c r="H406" s="66"/>
      <c r="I406" s="66"/>
      <c r="J406" s="66"/>
      <c r="K406" s="66"/>
      <c r="L406" s="66"/>
      <c r="M406" s="66"/>
      <c r="N406" s="66"/>
      <c r="O406" s="66"/>
      <c r="P406" s="66"/>
      <c r="Q406" s="66"/>
      <c r="R406" s="66"/>
      <c r="S406" s="66"/>
      <c r="T406" s="66"/>
      <c r="U406" s="66"/>
      <c r="V406" s="66"/>
      <c r="W406" s="66"/>
      <c r="X406" s="66"/>
      <c r="Y406" s="66"/>
      <c r="Z406" s="66"/>
      <c r="AA406" s="66"/>
      <c r="AB406" s="66"/>
      <c r="AC406" s="66"/>
      <c r="AD406" s="66"/>
      <c r="AE406" s="66"/>
      <c r="AF406" s="66"/>
      <c r="AG406" s="66"/>
      <c r="AH406" s="66"/>
      <c r="AI406" s="66"/>
      <c r="AJ406" s="66"/>
      <c r="AK406" s="66"/>
      <c r="AL406" s="66"/>
      <c r="AM406" s="66"/>
      <c r="AN406" s="66"/>
      <c r="AO406" s="66"/>
      <c r="AP406" s="66"/>
      <c r="AQ406" s="66"/>
      <c r="AR406" s="66"/>
      <c r="AS406" s="66"/>
      <c r="AT406" s="66"/>
      <c r="AU406" s="66"/>
      <c r="AV406" s="66"/>
      <c r="AW406" s="66"/>
      <c r="AX406" s="66"/>
      <c r="AY406" s="66"/>
      <c r="AZ406" s="66"/>
      <c r="BA406" s="66"/>
      <c r="BB406" s="66"/>
      <c r="BC406" s="66"/>
      <c r="BD406" s="66"/>
      <c r="BE406" s="66"/>
      <c r="BF406" s="66"/>
      <c r="BG406" s="66"/>
      <c r="BH406" s="66"/>
      <c r="BI406" s="66"/>
      <c r="BJ406" s="66"/>
      <c r="BK406" s="66"/>
      <c r="BL406" s="66"/>
      <c r="BM406" s="66"/>
      <c r="BN406" s="66"/>
      <c r="BO406" s="66"/>
      <c r="BP406" s="66"/>
      <c r="BQ406" s="66"/>
      <c r="BR406" s="66"/>
      <c r="BS406" s="66"/>
      <c r="BT406" s="66"/>
      <c r="BU406" s="66"/>
      <c r="BV406" s="66"/>
      <c r="BW406" s="66"/>
      <c r="BX406" s="66"/>
      <c r="BY406" s="66"/>
      <c r="BZ406" s="66"/>
      <c r="CA406" s="66"/>
      <c r="CB406" s="66"/>
      <c r="CC406" s="66"/>
      <c r="CD406" s="66"/>
      <c r="CE406" s="66"/>
      <c r="CF406" s="66"/>
      <c r="CG406" s="66"/>
      <c r="CH406" s="66"/>
      <c r="CI406" s="66"/>
      <c r="CJ406" s="66"/>
      <c r="CK406" s="66"/>
      <c r="CL406" s="66"/>
      <c r="CM406" s="66"/>
      <c r="CN406" s="66"/>
      <c r="CO406" s="66"/>
      <c r="CP406" s="66"/>
      <c r="CQ406" s="66"/>
      <c r="CR406" s="66"/>
      <c r="CS406" s="66"/>
      <c r="CT406" s="66"/>
      <c r="CU406" s="66"/>
      <c r="CV406" s="66"/>
      <c r="CW406" s="66"/>
      <c r="CX406" s="66"/>
      <c r="CY406" s="66"/>
      <c r="CZ406" s="66"/>
      <c r="DA406" s="66"/>
      <c r="DB406" s="66"/>
      <c r="DC406" s="66"/>
      <c r="DD406" s="66"/>
      <c r="DE406" s="66"/>
      <c r="DF406" s="66"/>
      <c r="DG406" s="66"/>
      <c r="DH406" s="66"/>
      <c r="DI406" s="66"/>
      <c r="DJ406" s="66"/>
      <c r="DK406" s="66"/>
      <c r="DL406" s="66"/>
      <c r="DM406" s="66"/>
      <c r="DN406" s="66"/>
      <c r="DO406" s="66"/>
      <c r="DP406" s="66"/>
      <c r="DQ406" s="66"/>
      <c r="DR406" s="66"/>
      <c r="DS406" s="66"/>
      <c r="DT406" s="66"/>
      <c r="DU406" s="66"/>
      <c r="DV406" s="66"/>
      <c r="DW406" s="66"/>
      <c r="DX406" s="66"/>
      <c r="DY406" s="66"/>
      <c r="DZ406" s="66"/>
      <c r="EA406" s="66"/>
      <c r="EB406" s="66"/>
      <c r="EC406" s="66"/>
      <c r="ED406" s="66"/>
      <c r="EE406" s="66"/>
      <c r="EF406" s="66"/>
      <c r="EG406" s="66"/>
      <c r="EH406" s="66"/>
      <c r="EI406" s="66"/>
      <c r="EJ406" s="66"/>
      <c r="EK406" s="66"/>
      <c r="EL406" s="66"/>
      <c r="EM406" s="66"/>
      <c r="EN406" s="66"/>
      <c r="EO406" s="66"/>
      <c r="EP406" s="66"/>
      <c r="EQ406" s="66"/>
      <c r="ER406" s="66"/>
      <c r="ES406" s="66"/>
      <c r="ET406" s="66"/>
      <c r="EU406" s="66"/>
      <c r="EV406" s="66"/>
      <c r="EW406" s="66"/>
      <c r="EX406" s="66"/>
      <c r="EY406" s="66"/>
      <c r="EZ406" s="66"/>
      <c r="FA406" s="66"/>
      <c r="FB406" s="66"/>
      <c r="FC406" s="66"/>
      <c r="FD406" s="66"/>
      <c r="FE406" s="66"/>
      <c r="FF406" s="66"/>
      <c r="FG406" s="66"/>
      <c r="FH406" s="66"/>
      <c r="FI406" s="66"/>
      <c r="FJ406" s="66"/>
      <c r="FK406" s="66"/>
      <c r="FL406" s="66"/>
      <c r="FM406" s="66"/>
      <c r="FN406" s="66"/>
      <c r="FO406" s="66"/>
      <c r="FP406" s="66"/>
      <c r="FQ406" s="66"/>
      <c r="FR406" s="66"/>
      <c r="FS406" s="66"/>
      <c r="FT406" s="66"/>
      <c r="FU406" s="66"/>
      <c r="FV406" s="66"/>
      <c r="FW406" s="66"/>
      <c r="FX406" s="66"/>
      <c r="FY406" s="66"/>
      <c r="FZ406" s="66"/>
      <c r="GA406" s="66"/>
      <c r="GB406" s="66"/>
      <c r="GC406" s="66"/>
      <c r="GD406" s="66"/>
      <c r="GE406" s="66"/>
      <c r="GF406" s="66"/>
      <c r="GG406" s="66"/>
      <c r="GH406" s="66"/>
      <c r="GI406" s="66"/>
      <c r="GJ406" s="66"/>
      <c r="GK406" s="66"/>
      <c r="GL406" s="66"/>
      <c r="GM406" s="66"/>
      <c r="GN406" s="66"/>
      <c r="GO406" s="66"/>
      <c r="GP406" s="66"/>
      <c r="GQ406" s="66"/>
      <c r="GR406" s="66"/>
      <c r="GS406" s="66"/>
      <c r="GT406" s="66"/>
      <c r="GU406" s="66"/>
      <c r="GV406" s="66"/>
      <c r="GW406" s="66"/>
      <c r="GX406" s="66"/>
      <c r="GY406" s="66"/>
      <c r="GZ406" s="66"/>
      <c r="HA406" s="66"/>
      <c r="HB406" s="66"/>
      <c r="HC406" s="66"/>
      <c r="HD406" s="66"/>
      <c r="HE406" s="66"/>
      <c r="HF406" s="66"/>
      <c r="HG406" s="66"/>
      <c r="HH406" s="66"/>
      <c r="HI406" s="66"/>
      <c r="HJ406" s="66"/>
      <c r="HK406" s="66"/>
      <c r="HL406" s="66"/>
      <c r="HM406" s="66"/>
      <c r="HN406" s="66"/>
      <c r="HO406" s="66"/>
      <c r="HP406" s="66"/>
      <c r="HQ406" s="66"/>
      <c r="HR406" s="66"/>
      <c r="HS406" s="66"/>
      <c r="HT406" s="66"/>
      <c r="HU406" s="66"/>
      <c r="HV406" s="66"/>
      <c r="HW406" s="66"/>
      <c r="HX406" s="66"/>
      <c r="HY406" s="66"/>
      <c r="HZ406" s="66"/>
      <c r="IA406" s="66"/>
      <c r="IB406" s="66"/>
      <c r="IC406" s="66"/>
      <c r="ID406" s="66"/>
      <c r="IE406" s="66"/>
      <c r="IF406" s="66"/>
      <c r="IG406" s="66"/>
      <c r="IH406" s="66"/>
      <c r="II406" s="66"/>
      <c r="IJ406" s="66"/>
      <c r="IK406" s="66"/>
      <c r="IL406" s="66"/>
      <c r="IM406" s="66"/>
      <c r="IN406" s="66"/>
      <c r="IO406" s="66"/>
      <c r="IP406" s="66"/>
      <c r="IQ406" s="66"/>
      <c r="IR406" s="66"/>
      <c r="IS406" s="66"/>
      <c r="IT406" s="66"/>
    </row>
    <row r="407" spans="1:254" s="58" customFormat="1" ht="94.5" x14ac:dyDescent="0.25">
      <c r="A407" s="54">
        <f t="shared" si="16"/>
        <v>49</v>
      </c>
      <c r="B407" s="60" t="s">
        <v>167</v>
      </c>
      <c r="C407" s="62" t="s">
        <v>20</v>
      </c>
      <c r="D407" s="55">
        <v>1</v>
      </c>
      <c r="E407" s="162">
        <v>42000000</v>
      </c>
      <c r="F407" s="67"/>
      <c r="G407" s="104"/>
      <c r="H407" s="66"/>
      <c r="I407" s="66"/>
      <c r="J407" s="66"/>
      <c r="K407" s="66"/>
      <c r="L407" s="66"/>
      <c r="M407" s="66"/>
      <c r="N407" s="66"/>
      <c r="O407" s="66"/>
      <c r="P407" s="66"/>
      <c r="Q407" s="66"/>
      <c r="R407" s="66"/>
      <c r="S407" s="66"/>
      <c r="T407" s="66"/>
      <c r="U407" s="66"/>
      <c r="V407" s="66"/>
      <c r="W407" s="66"/>
      <c r="X407" s="66"/>
      <c r="Y407" s="66"/>
      <c r="Z407" s="66"/>
      <c r="AA407" s="66"/>
      <c r="AB407" s="66"/>
      <c r="AC407" s="66"/>
      <c r="AD407" s="66"/>
      <c r="AE407" s="66"/>
      <c r="AF407" s="66"/>
      <c r="AG407" s="66"/>
      <c r="AH407" s="66"/>
      <c r="AI407" s="66"/>
      <c r="AJ407" s="66"/>
      <c r="AK407" s="66"/>
      <c r="AL407" s="66"/>
      <c r="AM407" s="66"/>
      <c r="AN407" s="66"/>
      <c r="AO407" s="66"/>
      <c r="AP407" s="66"/>
      <c r="AQ407" s="66"/>
      <c r="AR407" s="66"/>
      <c r="AS407" s="66"/>
      <c r="AT407" s="66"/>
      <c r="AU407" s="66"/>
      <c r="AV407" s="66"/>
      <c r="AW407" s="66"/>
      <c r="AX407" s="66"/>
      <c r="AY407" s="66"/>
      <c r="AZ407" s="66"/>
      <c r="BA407" s="66"/>
      <c r="BB407" s="66"/>
      <c r="BC407" s="66"/>
      <c r="BD407" s="66"/>
      <c r="BE407" s="66"/>
      <c r="BF407" s="66"/>
      <c r="BG407" s="66"/>
      <c r="BH407" s="66"/>
      <c r="BI407" s="66"/>
      <c r="BJ407" s="66"/>
      <c r="BK407" s="66"/>
      <c r="BL407" s="66"/>
      <c r="BM407" s="66"/>
      <c r="BN407" s="66"/>
      <c r="BO407" s="66"/>
      <c r="BP407" s="66"/>
      <c r="BQ407" s="66"/>
      <c r="BR407" s="66"/>
      <c r="BS407" s="66"/>
      <c r="BT407" s="66"/>
      <c r="BU407" s="66"/>
      <c r="BV407" s="66"/>
      <c r="BW407" s="66"/>
      <c r="BX407" s="66"/>
      <c r="BY407" s="66"/>
      <c r="BZ407" s="66"/>
      <c r="CA407" s="66"/>
      <c r="CB407" s="66"/>
      <c r="CC407" s="66"/>
      <c r="CD407" s="66"/>
      <c r="CE407" s="66"/>
      <c r="CF407" s="66"/>
      <c r="CG407" s="66"/>
      <c r="CH407" s="66"/>
      <c r="CI407" s="66"/>
      <c r="CJ407" s="66"/>
      <c r="CK407" s="66"/>
      <c r="CL407" s="66"/>
      <c r="CM407" s="66"/>
      <c r="CN407" s="66"/>
      <c r="CO407" s="66"/>
      <c r="CP407" s="66"/>
      <c r="CQ407" s="66"/>
      <c r="CR407" s="66"/>
      <c r="CS407" s="66"/>
      <c r="CT407" s="66"/>
      <c r="CU407" s="66"/>
      <c r="CV407" s="66"/>
      <c r="CW407" s="66"/>
      <c r="CX407" s="66"/>
      <c r="CY407" s="66"/>
      <c r="CZ407" s="66"/>
      <c r="DA407" s="66"/>
      <c r="DB407" s="66"/>
      <c r="DC407" s="66"/>
      <c r="DD407" s="66"/>
      <c r="DE407" s="66"/>
      <c r="DF407" s="66"/>
      <c r="DG407" s="66"/>
      <c r="DH407" s="66"/>
      <c r="DI407" s="66"/>
      <c r="DJ407" s="66"/>
      <c r="DK407" s="66"/>
      <c r="DL407" s="66"/>
      <c r="DM407" s="66"/>
      <c r="DN407" s="66"/>
      <c r="DO407" s="66"/>
      <c r="DP407" s="66"/>
      <c r="DQ407" s="66"/>
      <c r="DR407" s="66"/>
      <c r="DS407" s="66"/>
      <c r="DT407" s="66"/>
      <c r="DU407" s="66"/>
      <c r="DV407" s="66"/>
      <c r="DW407" s="66"/>
      <c r="DX407" s="66"/>
      <c r="DY407" s="66"/>
      <c r="DZ407" s="66"/>
      <c r="EA407" s="66"/>
      <c r="EB407" s="66"/>
      <c r="EC407" s="66"/>
      <c r="ED407" s="66"/>
      <c r="EE407" s="66"/>
      <c r="EF407" s="66"/>
      <c r="EG407" s="66"/>
      <c r="EH407" s="66"/>
      <c r="EI407" s="66"/>
      <c r="EJ407" s="66"/>
      <c r="EK407" s="66"/>
      <c r="EL407" s="66"/>
      <c r="EM407" s="66"/>
      <c r="EN407" s="66"/>
      <c r="EO407" s="66"/>
      <c r="EP407" s="66"/>
      <c r="EQ407" s="66"/>
      <c r="ER407" s="66"/>
      <c r="ES407" s="66"/>
      <c r="ET407" s="66"/>
      <c r="EU407" s="66"/>
      <c r="EV407" s="66"/>
      <c r="EW407" s="66"/>
      <c r="EX407" s="66"/>
      <c r="EY407" s="66"/>
      <c r="EZ407" s="66"/>
      <c r="FA407" s="66"/>
      <c r="FB407" s="66"/>
      <c r="FC407" s="66"/>
      <c r="FD407" s="66"/>
      <c r="FE407" s="66"/>
      <c r="FF407" s="66"/>
      <c r="FG407" s="66"/>
      <c r="FH407" s="66"/>
      <c r="FI407" s="66"/>
      <c r="FJ407" s="66"/>
      <c r="FK407" s="66"/>
      <c r="FL407" s="66"/>
      <c r="FM407" s="66"/>
      <c r="FN407" s="66"/>
      <c r="FO407" s="66"/>
      <c r="FP407" s="66"/>
      <c r="FQ407" s="66"/>
      <c r="FR407" s="66"/>
      <c r="FS407" s="66"/>
      <c r="FT407" s="66"/>
      <c r="FU407" s="66"/>
      <c r="FV407" s="66"/>
      <c r="FW407" s="66"/>
      <c r="FX407" s="66"/>
      <c r="FY407" s="66"/>
      <c r="FZ407" s="66"/>
      <c r="GA407" s="66"/>
      <c r="GB407" s="66"/>
      <c r="GC407" s="66"/>
      <c r="GD407" s="66"/>
      <c r="GE407" s="66"/>
      <c r="GF407" s="66"/>
      <c r="GG407" s="66"/>
      <c r="GH407" s="66"/>
      <c r="GI407" s="66"/>
      <c r="GJ407" s="66"/>
      <c r="GK407" s="66"/>
      <c r="GL407" s="66"/>
      <c r="GM407" s="66"/>
      <c r="GN407" s="66"/>
      <c r="GO407" s="66"/>
      <c r="GP407" s="66"/>
      <c r="GQ407" s="66"/>
      <c r="GR407" s="66"/>
      <c r="GS407" s="66"/>
      <c r="GT407" s="66"/>
      <c r="GU407" s="66"/>
      <c r="GV407" s="66"/>
      <c r="GW407" s="66"/>
      <c r="GX407" s="66"/>
      <c r="GY407" s="66"/>
      <c r="GZ407" s="66"/>
      <c r="HA407" s="66"/>
      <c r="HB407" s="66"/>
      <c r="HC407" s="66"/>
      <c r="HD407" s="66"/>
      <c r="HE407" s="66"/>
      <c r="HF407" s="66"/>
      <c r="HG407" s="66"/>
      <c r="HH407" s="66"/>
      <c r="HI407" s="66"/>
      <c r="HJ407" s="66"/>
      <c r="HK407" s="66"/>
      <c r="HL407" s="66"/>
      <c r="HM407" s="66"/>
      <c r="HN407" s="66"/>
      <c r="HO407" s="66"/>
      <c r="HP407" s="66"/>
      <c r="HQ407" s="66"/>
      <c r="HR407" s="66"/>
      <c r="HS407" s="66"/>
      <c r="HT407" s="66"/>
      <c r="HU407" s="66"/>
      <c r="HV407" s="66"/>
      <c r="HW407" s="66"/>
      <c r="HX407" s="66"/>
      <c r="HY407" s="66"/>
      <c r="HZ407" s="66"/>
      <c r="IA407" s="66"/>
      <c r="IB407" s="66"/>
      <c r="IC407" s="66"/>
      <c r="ID407" s="66"/>
      <c r="IE407" s="66"/>
      <c r="IF407" s="66"/>
      <c r="IG407" s="66"/>
      <c r="IH407" s="66"/>
      <c r="II407" s="66"/>
      <c r="IJ407" s="66"/>
      <c r="IK407" s="66"/>
      <c r="IL407" s="66"/>
      <c r="IM407" s="66"/>
      <c r="IN407" s="66"/>
      <c r="IO407" s="66"/>
      <c r="IP407" s="66"/>
      <c r="IQ407" s="66"/>
      <c r="IR407" s="66"/>
      <c r="IS407" s="66"/>
      <c r="IT407" s="66"/>
    </row>
    <row r="408" spans="1:254" s="58" customFormat="1" x14ac:dyDescent="0.25">
      <c r="A408" s="54">
        <f t="shared" si="16"/>
        <v>50</v>
      </c>
      <c r="B408" s="60" t="s">
        <v>97</v>
      </c>
      <c r="C408" s="61" t="s">
        <v>13</v>
      </c>
      <c r="D408" s="61">
        <v>3</v>
      </c>
      <c r="E408" s="162">
        <v>2850000</v>
      </c>
      <c r="F408" s="62"/>
      <c r="G408" s="57"/>
      <c r="H408" s="57"/>
      <c r="I408" s="57"/>
    </row>
    <row r="409" spans="1:254" s="58" customFormat="1" x14ac:dyDescent="0.25">
      <c r="A409" s="54">
        <f t="shared" si="16"/>
        <v>51</v>
      </c>
      <c r="B409" s="60" t="s">
        <v>168</v>
      </c>
      <c r="C409" s="61" t="s">
        <v>20</v>
      </c>
      <c r="D409" s="62">
        <v>1</v>
      </c>
      <c r="E409" s="162">
        <v>9790000</v>
      </c>
      <c r="F409" s="62"/>
      <c r="G409" s="57"/>
      <c r="H409" s="57"/>
      <c r="I409" s="57"/>
    </row>
    <row r="410" spans="1:254" s="58" customFormat="1" x14ac:dyDescent="0.25">
      <c r="A410" s="54">
        <f t="shared" si="16"/>
        <v>52</v>
      </c>
      <c r="B410" s="60" t="s">
        <v>169</v>
      </c>
      <c r="C410" s="61" t="s">
        <v>13</v>
      </c>
      <c r="D410" s="62">
        <v>1</v>
      </c>
      <c r="E410" s="162">
        <v>7970000</v>
      </c>
      <c r="F410" s="62"/>
      <c r="G410" s="57"/>
      <c r="H410" s="57"/>
      <c r="I410" s="57"/>
    </row>
    <row r="411" spans="1:254" s="58" customFormat="1" x14ac:dyDescent="0.25">
      <c r="A411" s="54">
        <f t="shared" si="16"/>
        <v>53</v>
      </c>
      <c r="B411" s="60" t="s">
        <v>170</v>
      </c>
      <c r="C411" s="61" t="s">
        <v>20</v>
      </c>
      <c r="D411" s="62">
        <v>2</v>
      </c>
      <c r="E411" s="162">
        <v>4400000</v>
      </c>
      <c r="F411" s="62"/>
      <c r="G411" s="57"/>
      <c r="H411" s="57"/>
      <c r="I411" s="57"/>
    </row>
    <row r="412" spans="1:254" s="58" customFormat="1" x14ac:dyDescent="0.25">
      <c r="A412" s="54">
        <f t="shared" si="16"/>
        <v>54</v>
      </c>
      <c r="B412" s="60" t="s">
        <v>171</v>
      </c>
      <c r="C412" s="61" t="s">
        <v>79</v>
      </c>
      <c r="D412" s="61">
        <v>1</v>
      </c>
      <c r="E412" s="162">
        <v>2400000</v>
      </c>
      <c r="F412" s="62"/>
      <c r="G412" s="57"/>
      <c r="H412" s="57"/>
      <c r="I412" s="57"/>
    </row>
    <row r="413" spans="1:254" s="58" customFormat="1" x14ac:dyDescent="0.25">
      <c r="A413" s="54">
        <f t="shared" si="16"/>
        <v>55</v>
      </c>
      <c r="B413" s="60" t="s">
        <v>172</v>
      </c>
      <c r="C413" s="61" t="s">
        <v>20</v>
      </c>
      <c r="D413" s="61">
        <v>3</v>
      </c>
      <c r="E413" s="162">
        <v>8745000</v>
      </c>
      <c r="F413" s="62"/>
      <c r="G413" s="57"/>
      <c r="H413" s="57"/>
      <c r="I413" s="57"/>
    </row>
    <row r="414" spans="1:254" s="58" customFormat="1" ht="31.5" x14ac:dyDescent="0.25">
      <c r="A414" s="54">
        <f t="shared" si="16"/>
        <v>56</v>
      </c>
      <c r="B414" s="60" t="s">
        <v>173</v>
      </c>
      <c r="C414" s="61" t="s">
        <v>20</v>
      </c>
      <c r="D414" s="61">
        <v>1</v>
      </c>
      <c r="E414" s="162">
        <v>3850000</v>
      </c>
      <c r="F414" s="62"/>
      <c r="G414" s="57"/>
      <c r="H414" s="57"/>
      <c r="I414" s="57"/>
    </row>
    <row r="415" spans="1:254" s="58" customFormat="1" ht="31.5" x14ac:dyDescent="0.25">
      <c r="A415" s="54">
        <f t="shared" si="16"/>
        <v>57</v>
      </c>
      <c r="B415" s="60" t="s">
        <v>174</v>
      </c>
      <c r="C415" s="61" t="s">
        <v>20</v>
      </c>
      <c r="D415" s="61">
        <v>1</v>
      </c>
      <c r="E415" s="162">
        <v>2915000</v>
      </c>
      <c r="F415" s="62"/>
      <c r="G415" s="57"/>
      <c r="H415" s="57"/>
      <c r="I415" s="57"/>
    </row>
    <row r="416" spans="1:254" s="58" customFormat="1" x14ac:dyDescent="0.25">
      <c r="A416" s="54">
        <f t="shared" si="16"/>
        <v>58</v>
      </c>
      <c r="B416" s="60" t="s">
        <v>175</v>
      </c>
      <c r="C416" s="61" t="s">
        <v>20</v>
      </c>
      <c r="D416" s="61">
        <v>1</v>
      </c>
      <c r="E416" s="162">
        <v>880000</v>
      </c>
      <c r="F416" s="62"/>
      <c r="G416" s="57"/>
      <c r="H416" s="57"/>
      <c r="I416" s="57"/>
    </row>
    <row r="417" spans="1:254" s="58" customFormat="1" x14ac:dyDescent="0.25">
      <c r="A417" s="54">
        <f t="shared" si="16"/>
        <v>59</v>
      </c>
      <c r="B417" s="60" t="s">
        <v>176</v>
      </c>
      <c r="C417" s="61" t="s">
        <v>20</v>
      </c>
      <c r="D417" s="61">
        <v>2</v>
      </c>
      <c r="E417" s="162">
        <v>5280000</v>
      </c>
      <c r="F417" s="62"/>
      <c r="G417" s="57"/>
      <c r="H417" s="57"/>
      <c r="I417" s="57"/>
    </row>
    <row r="418" spans="1:254" s="58" customFormat="1" ht="31.5" x14ac:dyDescent="0.25">
      <c r="A418" s="54">
        <f t="shared" si="16"/>
        <v>60</v>
      </c>
      <c r="B418" s="60" t="s">
        <v>177</v>
      </c>
      <c r="C418" s="61" t="s">
        <v>13</v>
      </c>
      <c r="D418" s="61">
        <v>4</v>
      </c>
      <c r="E418" s="162">
        <v>11220000</v>
      </c>
      <c r="F418" s="62"/>
      <c r="G418" s="57"/>
      <c r="H418" s="57"/>
      <c r="I418" s="57"/>
    </row>
    <row r="419" spans="1:254" s="58" customFormat="1" ht="31.5" x14ac:dyDescent="0.25">
      <c r="A419" s="54">
        <f t="shared" si="16"/>
        <v>61</v>
      </c>
      <c r="B419" s="60" t="s">
        <v>178</v>
      </c>
      <c r="C419" s="61" t="s">
        <v>20</v>
      </c>
      <c r="D419" s="61">
        <v>1</v>
      </c>
      <c r="E419" s="162">
        <v>5225000</v>
      </c>
      <c r="F419" s="62"/>
      <c r="G419" s="57"/>
      <c r="H419" s="57"/>
      <c r="I419" s="57"/>
    </row>
    <row r="420" spans="1:254" s="58" customFormat="1" x14ac:dyDescent="0.25">
      <c r="A420" s="54">
        <f t="shared" si="16"/>
        <v>62</v>
      </c>
      <c r="B420" s="60" t="s">
        <v>179</v>
      </c>
      <c r="C420" s="61" t="s">
        <v>20</v>
      </c>
      <c r="D420" s="61">
        <v>1</v>
      </c>
      <c r="E420" s="162">
        <v>1800000</v>
      </c>
      <c r="F420" s="62"/>
      <c r="G420" s="57"/>
      <c r="H420" s="57"/>
      <c r="I420" s="57"/>
    </row>
    <row r="421" spans="1:254" s="58" customFormat="1" x14ac:dyDescent="0.25">
      <c r="A421" s="54">
        <f t="shared" si="16"/>
        <v>63</v>
      </c>
      <c r="B421" s="60" t="s">
        <v>180</v>
      </c>
      <c r="C421" s="61" t="s">
        <v>13</v>
      </c>
      <c r="D421" s="61">
        <v>1</v>
      </c>
      <c r="E421" s="162">
        <v>8450000</v>
      </c>
      <c r="F421" s="62"/>
      <c r="G421" s="57"/>
      <c r="H421" s="57"/>
      <c r="I421" s="57"/>
    </row>
    <row r="422" spans="1:254" s="58" customFormat="1" x14ac:dyDescent="0.25">
      <c r="A422" s="54">
        <f t="shared" si="16"/>
        <v>64</v>
      </c>
      <c r="B422" s="60" t="s">
        <v>181</v>
      </c>
      <c r="C422" s="61" t="s">
        <v>20</v>
      </c>
      <c r="D422" s="61">
        <v>1</v>
      </c>
      <c r="E422" s="162">
        <v>3450000</v>
      </c>
      <c r="F422" s="62"/>
      <c r="G422" s="57"/>
      <c r="H422" s="57"/>
      <c r="I422" s="57"/>
    </row>
    <row r="423" spans="1:254" s="58" customFormat="1" x14ac:dyDescent="0.25">
      <c r="A423" s="54">
        <f t="shared" si="16"/>
        <v>65</v>
      </c>
      <c r="B423" s="60" t="s">
        <v>182</v>
      </c>
      <c r="C423" s="61" t="s">
        <v>20</v>
      </c>
      <c r="D423" s="61">
        <v>1</v>
      </c>
      <c r="E423" s="162">
        <v>2590000</v>
      </c>
      <c r="F423" s="62"/>
      <c r="G423" s="57"/>
      <c r="H423" s="57"/>
      <c r="I423" s="57"/>
    </row>
    <row r="424" spans="1:254" s="66" customFormat="1" x14ac:dyDescent="0.25">
      <c r="A424" s="54">
        <f t="shared" si="16"/>
        <v>66</v>
      </c>
      <c r="B424" s="60" t="s">
        <v>183</v>
      </c>
      <c r="C424" s="61" t="s">
        <v>13</v>
      </c>
      <c r="D424" s="61">
        <v>1</v>
      </c>
      <c r="E424" s="162">
        <v>5880000</v>
      </c>
      <c r="F424" s="62"/>
      <c r="G424" s="57"/>
      <c r="H424" s="57"/>
      <c r="I424" s="57"/>
      <c r="J424" s="58"/>
      <c r="K424" s="58"/>
      <c r="L424" s="58"/>
      <c r="M424" s="58"/>
      <c r="N424" s="58"/>
      <c r="O424" s="58"/>
      <c r="P424" s="58"/>
      <c r="Q424" s="58"/>
      <c r="R424" s="58"/>
      <c r="S424" s="58"/>
      <c r="T424" s="58"/>
      <c r="U424" s="58"/>
      <c r="V424" s="58"/>
      <c r="W424" s="58"/>
      <c r="X424" s="58"/>
      <c r="Y424" s="58"/>
      <c r="Z424" s="58"/>
      <c r="AA424" s="58"/>
      <c r="AB424" s="58"/>
      <c r="AC424" s="58"/>
      <c r="AD424" s="58"/>
      <c r="AE424" s="58"/>
      <c r="AF424" s="58"/>
      <c r="AG424" s="58"/>
      <c r="AH424" s="58"/>
      <c r="AI424" s="58"/>
      <c r="AJ424" s="58"/>
      <c r="AK424" s="58"/>
      <c r="AL424" s="58"/>
      <c r="AM424" s="58"/>
      <c r="AN424" s="58"/>
      <c r="AO424" s="58"/>
      <c r="AP424" s="58"/>
      <c r="AQ424" s="58"/>
      <c r="AR424" s="58"/>
      <c r="AS424" s="58"/>
      <c r="AT424" s="58"/>
      <c r="AU424" s="58"/>
      <c r="AV424" s="58"/>
      <c r="AW424" s="58"/>
      <c r="AX424" s="58"/>
      <c r="AY424" s="58"/>
      <c r="AZ424" s="58"/>
      <c r="BA424" s="58"/>
      <c r="BB424" s="58"/>
      <c r="BC424" s="58"/>
      <c r="BD424" s="58"/>
      <c r="BE424" s="58"/>
      <c r="BF424" s="58"/>
      <c r="BG424" s="58"/>
      <c r="BH424" s="58"/>
      <c r="BI424" s="58"/>
      <c r="BJ424" s="58"/>
      <c r="BK424" s="58"/>
      <c r="BL424" s="58"/>
      <c r="BM424" s="58"/>
      <c r="BN424" s="58"/>
      <c r="BO424" s="58"/>
      <c r="BP424" s="58"/>
      <c r="BQ424" s="58"/>
      <c r="BR424" s="58"/>
      <c r="BS424" s="58"/>
      <c r="BT424" s="58"/>
      <c r="BU424" s="58"/>
      <c r="BV424" s="58"/>
      <c r="BW424" s="58"/>
      <c r="BX424" s="58"/>
      <c r="BY424" s="58"/>
      <c r="BZ424" s="58"/>
      <c r="CA424" s="58"/>
      <c r="CB424" s="58"/>
      <c r="CC424" s="58"/>
      <c r="CD424" s="58"/>
      <c r="CE424" s="58"/>
      <c r="CF424" s="58"/>
      <c r="CG424" s="58"/>
      <c r="CH424" s="58"/>
      <c r="CI424" s="58"/>
      <c r="CJ424" s="58"/>
      <c r="CK424" s="58"/>
      <c r="CL424" s="58"/>
      <c r="CM424" s="58"/>
      <c r="CN424" s="58"/>
      <c r="CO424" s="58"/>
      <c r="CP424" s="58"/>
      <c r="CQ424" s="58"/>
      <c r="CR424" s="58"/>
      <c r="CS424" s="58"/>
      <c r="CT424" s="58"/>
      <c r="CU424" s="58"/>
      <c r="CV424" s="58"/>
      <c r="CW424" s="58"/>
      <c r="CX424" s="58"/>
      <c r="CY424" s="58"/>
      <c r="CZ424" s="58"/>
      <c r="DA424" s="58"/>
      <c r="DB424" s="58"/>
      <c r="DC424" s="58"/>
      <c r="DD424" s="58"/>
      <c r="DE424" s="58"/>
      <c r="DF424" s="58"/>
      <c r="DG424" s="58"/>
      <c r="DH424" s="58"/>
      <c r="DI424" s="58"/>
      <c r="DJ424" s="58"/>
      <c r="DK424" s="58"/>
      <c r="DL424" s="58"/>
      <c r="DM424" s="58"/>
      <c r="DN424" s="58"/>
      <c r="DO424" s="58"/>
      <c r="DP424" s="58"/>
      <c r="DQ424" s="58"/>
      <c r="DR424" s="58"/>
      <c r="DS424" s="58"/>
      <c r="DT424" s="58"/>
      <c r="DU424" s="58"/>
      <c r="DV424" s="58"/>
      <c r="DW424" s="58"/>
      <c r="DX424" s="58"/>
      <c r="DY424" s="58"/>
      <c r="DZ424" s="58"/>
      <c r="EA424" s="58"/>
      <c r="EB424" s="58"/>
      <c r="EC424" s="58"/>
      <c r="ED424" s="58"/>
      <c r="EE424" s="58"/>
      <c r="EF424" s="58"/>
      <c r="EG424" s="58"/>
      <c r="EH424" s="58"/>
      <c r="EI424" s="58"/>
      <c r="EJ424" s="58"/>
      <c r="EK424" s="58"/>
      <c r="EL424" s="58"/>
      <c r="EM424" s="58"/>
      <c r="EN424" s="58"/>
      <c r="EO424" s="58"/>
      <c r="EP424" s="58"/>
      <c r="EQ424" s="58"/>
      <c r="ER424" s="58"/>
      <c r="ES424" s="58"/>
      <c r="ET424" s="58"/>
      <c r="EU424" s="58"/>
      <c r="EV424" s="58"/>
      <c r="EW424" s="58"/>
      <c r="EX424" s="58"/>
      <c r="EY424" s="58"/>
      <c r="EZ424" s="58"/>
      <c r="FA424" s="58"/>
      <c r="FB424" s="58"/>
      <c r="FC424" s="58"/>
      <c r="FD424" s="58"/>
      <c r="FE424" s="58"/>
      <c r="FF424" s="58"/>
      <c r="FG424" s="58"/>
      <c r="FH424" s="58"/>
      <c r="FI424" s="58"/>
      <c r="FJ424" s="58"/>
      <c r="FK424" s="58"/>
      <c r="FL424" s="58"/>
      <c r="FM424" s="58"/>
      <c r="FN424" s="58"/>
      <c r="FO424" s="58"/>
      <c r="FP424" s="58"/>
      <c r="FQ424" s="58"/>
      <c r="FR424" s="58"/>
      <c r="FS424" s="58"/>
      <c r="FT424" s="58"/>
      <c r="FU424" s="58"/>
      <c r="FV424" s="58"/>
      <c r="FW424" s="58"/>
      <c r="FX424" s="58"/>
      <c r="FY424" s="58"/>
      <c r="FZ424" s="58"/>
      <c r="GA424" s="58"/>
      <c r="GB424" s="58"/>
      <c r="GC424" s="58"/>
      <c r="GD424" s="58"/>
      <c r="GE424" s="58"/>
      <c r="GF424" s="58"/>
      <c r="GG424" s="58"/>
      <c r="GH424" s="58"/>
      <c r="GI424" s="58"/>
      <c r="GJ424" s="58"/>
      <c r="GK424" s="58"/>
      <c r="GL424" s="58"/>
      <c r="GM424" s="58"/>
      <c r="GN424" s="58"/>
      <c r="GO424" s="58"/>
      <c r="GP424" s="58"/>
      <c r="GQ424" s="58"/>
      <c r="GR424" s="58"/>
      <c r="GS424" s="58"/>
      <c r="GT424" s="58"/>
      <c r="GU424" s="58"/>
      <c r="GV424" s="58"/>
      <c r="GW424" s="58"/>
      <c r="GX424" s="58"/>
      <c r="GY424" s="58"/>
      <c r="GZ424" s="58"/>
      <c r="HA424" s="58"/>
      <c r="HB424" s="58"/>
      <c r="HC424" s="58"/>
      <c r="HD424" s="58"/>
      <c r="HE424" s="58"/>
      <c r="HF424" s="58"/>
      <c r="HG424" s="58"/>
      <c r="HH424" s="58"/>
      <c r="HI424" s="58"/>
      <c r="HJ424" s="58"/>
      <c r="HK424" s="58"/>
      <c r="HL424" s="58"/>
      <c r="HM424" s="58"/>
      <c r="HN424" s="58"/>
      <c r="HO424" s="58"/>
      <c r="HP424" s="58"/>
      <c r="HQ424" s="58"/>
      <c r="HR424" s="58"/>
      <c r="HS424" s="58"/>
      <c r="HT424" s="58"/>
      <c r="HU424" s="58"/>
      <c r="HV424" s="58"/>
      <c r="HW424" s="58"/>
      <c r="HX424" s="58"/>
      <c r="HY424" s="58"/>
      <c r="HZ424" s="58"/>
      <c r="IA424" s="58"/>
      <c r="IB424" s="58"/>
      <c r="IC424" s="58"/>
      <c r="ID424" s="58"/>
      <c r="IE424" s="58"/>
      <c r="IF424" s="58"/>
      <c r="IG424" s="58"/>
      <c r="IH424" s="58"/>
      <c r="II424" s="58"/>
      <c r="IJ424" s="58"/>
      <c r="IK424" s="58"/>
      <c r="IL424" s="58"/>
      <c r="IM424" s="58"/>
      <c r="IN424" s="58"/>
      <c r="IO424" s="58"/>
      <c r="IP424" s="58"/>
      <c r="IQ424" s="58"/>
      <c r="IR424" s="58"/>
      <c r="IS424" s="58"/>
      <c r="IT424" s="58"/>
    </row>
    <row r="425" spans="1:254" s="66" customFormat="1" x14ac:dyDescent="0.25">
      <c r="A425" s="54">
        <f t="shared" si="16"/>
        <v>67</v>
      </c>
      <c r="B425" s="60" t="s">
        <v>103</v>
      </c>
      <c r="C425" s="61" t="s">
        <v>20</v>
      </c>
      <c r="D425" s="61">
        <v>1</v>
      </c>
      <c r="E425" s="162">
        <v>735000</v>
      </c>
      <c r="F425" s="62"/>
      <c r="G425" s="57"/>
      <c r="H425" s="57"/>
      <c r="I425" s="57"/>
      <c r="J425" s="58"/>
      <c r="K425" s="58"/>
      <c r="L425" s="58"/>
      <c r="M425" s="58"/>
      <c r="N425" s="58"/>
      <c r="O425" s="58"/>
      <c r="P425" s="58"/>
      <c r="Q425" s="58"/>
      <c r="R425" s="58"/>
      <c r="S425" s="58"/>
      <c r="T425" s="58"/>
      <c r="U425" s="58"/>
      <c r="V425" s="58"/>
      <c r="W425" s="58"/>
      <c r="X425" s="58"/>
      <c r="Y425" s="58"/>
      <c r="Z425" s="58"/>
      <c r="AA425" s="58"/>
      <c r="AB425" s="58"/>
      <c r="AC425" s="58"/>
      <c r="AD425" s="58"/>
      <c r="AE425" s="58"/>
      <c r="AF425" s="58"/>
      <c r="AG425" s="58"/>
      <c r="AH425" s="58"/>
      <c r="AI425" s="58"/>
      <c r="AJ425" s="58"/>
      <c r="AK425" s="58"/>
      <c r="AL425" s="58"/>
      <c r="AM425" s="58"/>
      <c r="AN425" s="58"/>
      <c r="AO425" s="58"/>
      <c r="AP425" s="58"/>
      <c r="AQ425" s="58"/>
      <c r="AR425" s="58"/>
      <c r="AS425" s="58"/>
      <c r="AT425" s="58"/>
      <c r="AU425" s="58"/>
      <c r="AV425" s="58"/>
      <c r="AW425" s="58"/>
      <c r="AX425" s="58"/>
      <c r="AY425" s="58"/>
      <c r="AZ425" s="58"/>
      <c r="BA425" s="58"/>
      <c r="BB425" s="58"/>
      <c r="BC425" s="58"/>
      <c r="BD425" s="58"/>
      <c r="BE425" s="58"/>
      <c r="BF425" s="58"/>
      <c r="BG425" s="58"/>
      <c r="BH425" s="58"/>
      <c r="BI425" s="58"/>
      <c r="BJ425" s="58"/>
      <c r="BK425" s="58"/>
      <c r="BL425" s="58"/>
      <c r="BM425" s="58"/>
      <c r="BN425" s="58"/>
      <c r="BO425" s="58"/>
      <c r="BP425" s="58"/>
      <c r="BQ425" s="58"/>
      <c r="BR425" s="58"/>
      <c r="BS425" s="58"/>
      <c r="BT425" s="58"/>
      <c r="BU425" s="58"/>
      <c r="BV425" s="58"/>
      <c r="BW425" s="58"/>
      <c r="BX425" s="58"/>
      <c r="BY425" s="58"/>
      <c r="BZ425" s="58"/>
      <c r="CA425" s="58"/>
      <c r="CB425" s="58"/>
      <c r="CC425" s="58"/>
      <c r="CD425" s="58"/>
      <c r="CE425" s="58"/>
      <c r="CF425" s="58"/>
      <c r="CG425" s="58"/>
      <c r="CH425" s="58"/>
      <c r="CI425" s="58"/>
      <c r="CJ425" s="58"/>
      <c r="CK425" s="58"/>
      <c r="CL425" s="58"/>
      <c r="CM425" s="58"/>
      <c r="CN425" s="58"/>
      <c r="CO425" s="58"/>
      <c r="CP425" s="58"/>
      <c r="CQ425" s="58"/>
      <c r="CR425" s="58"/>
      <c r="CS425" s="58"/>
      <c r="CT425" s="58"/>
      <c r="CU425" s="58"/>
      <c r="CV425" s="58"/>
      <c r="CW425" s="58"/>
      <c r="CX425" s="58"/>
      <c r="CY425" s="58"/>
      <c r="CZ425" s="58"/>
      <c r="DA425" s="58"/>
      <c r="DB425" s="58"/>
      <c r="DC425" s="58"/>
      <c r="DD425" s="58"/>
      <c r="DE425" s="58"/>
      <c r="DF425" s="58"/>
      <c r="DG425" s="58"/>
      <c r="DH425" s="58"/>
      <c r="DI425" s="58"/>
      <c r="DJ425" s="58"/>
      <c r="DK425" s="58"/>
      <c r="DL425" s="58"/>
      <c r="DM425" s="58"/>
      <c r="DN425" s="58"/>
      <c r="DO425" s="58"/>
      <c r="DP425" s="58"/>
      <c r="DQ425" s="58"/>
      <c r="DR425" s="58"/>
      <c r="DS425" s="58"/>
      <c r="DT425" s="58"/>
      <c r="DU425" s="58"/>
      <c r="DV425" s="58"/>
      <c r="DW425" s="58"/>
      <c r="DX425" s="58"/>
      <c r="DY425" s="58"/>
      <c r="DZ425" s="58"/>
      <c r="EA425" s="58"/>
      <c r="EB425" s="58"/>
      <c r="EC425" s="58"/>
      <c r="ED425" s="58"/>
      <c r="EE425" s="58"/>
      <c r="EF425" s="58"/>
      <c r="EG425" s="58"/>
      <c r="EH425" s="58"/>
      <c r="EI425" s="58"/>
      <c r="EJ425" s="58"/>
      <c r="EK425" s="58"/>
      <c r="EL425" s="58"/>
      <c r="EM425" s="58"/>
      <c r="EN425" s="58"/>
      <c r="EO425" s="58"/>
      <c r="EP425" s="58"/>
      <c r="EQ425" s="58"/>
      <c r="ER425" s="58"/>
      <c r="ES425" s="58"/>
      <c r="ET425" s="58"/>
      <c r="EU425" s="58"/>
      <c r="EV425" s="58"/>
      <c r="EW425" s="58"/>
      <c r="EX425" s="58"/>
      <c r="EY425" s="58"/>
      <c r="EZ425" s="58"/>
      <c r="FA425" s="58"/>
      <c r="FB425" s="58"/>
      <c r="FC425" s="58"/>
      <c r="FD425" s="58"/>
      <c r="FE425" s="58"/>
      <c r="FF425" s="58"/>
      <c r="FG425" s="58"/>
      <c r="FH425" s="58"/>
      <c r="FI425" s="58"/>
      <c r="FJ425" s="58"/>
      <c r="FK425" s="58"/>
      <c r="FL425" s="58"/>
      <c r="FM425" s="58"/>
      <c r="FN425" s="58"/>
      <c r="FO425" s="58"/>
      <c r="FP425" s="58"/>
      <c r="FQ425" s="58"/>
      <c r="FR425" s="58"/>
      <c r="FS425" s="58"/>
      <c r="FT425" s="58"/>
      <c r="FU425" s="58"/>
      <c r="FV425" s="58"/>
      <c r="FW425" s="58"/>
      <c r="FX425" s="58"/>
      <c r="FY425" s="58"/>
      <c r="FZ425" s="58"/>
      <c r="GA425" s="58"/>
      <c r="GB425" s="58"/>
      <c r="GC425" s="58"/>
      <c r="GD425" s="58"/>
      <c r="GE425" s="58"/>
      <c r="GF425" s="58"/>
      <c r="GG425" s="58"/>
      <c r="GH425" s="58"/>
      <c r="GI425" s="58"/>
      <c r="GJ425" s="58"/>
      <c r="GK425" s="58"/>
      <c r="GL425" s="58"/>
      <c r="GM425" s="58"/>
      <c r="GN425" s="58"/>
      <c r="GO425" s="58"/>
      <c r="GP425" s="58"/>
      <c r="GQ425" s="58"/>
      <c r="GR425" s="58"/>
      <c r="GS425" s="58"/>
      <c r="GT425" s="58"/>
      <c r="GU425" s="58"/>
      <c r="GV425" s="58"/>
      <c r="GW425" s="58"/>
      <c r="GX425" s="58"/>
      <c r="GY425" s="58"/>
      <c r="GZ425" s="58"/>
      <c r="HA425" s="58"/>
      <c r="HB425" s="58"/>
      <c r="HC425" s="58"/>
      <c r="HD425" s="58"/>
      <c r="HE425" s="58"/>
      <c r="HF425" s="58"/>
      <c r="HG425" s="58"/>
      <c r="HH425" s="58"/>
      <c r="HI425" s="58"/>
      <c r="HJ425" s="58"/>
      <c r="HK425" s="58"/>
      <c r="HL425" s="58"/>
      <c r="HM425" s="58"/>
      <c r="HN425" s="58"/>
      <c r="HO425" s="58"/>
      <c r="HP425" s="58"/>
      <c r="HQ425" s="58"/>
      <c r="HR425" s="58"/>
      <c r="HS425" s="58"/>
      <c r="HT425" s="58"/>
      <c r="HU425" s="58"/>
      <c r="HV425" s="58"/>
      <c r="HW425" s="58"/>
      <c r="HX425" s="58"/>
      <c r="HY425" s="58"/>
      <c r="HZ425" s="58"/>
      <c r="IA425" s="58"/>
      <c r="IB425" s="58"/>
      <c r="IC425" s="58"/>
      <c r="ID425" s="58"/>
      <c r="IE425" s="58"/>
      <c r="IF425" s="58"/>
      <c r="IG425" s="58"/>
      <c r="IH425" s="58"/>
      <c r="II425" s="58"/>
      <c r="IJ425" s="58"/>
      <c r="IK425" s="58"/>
      <c r="IL425" s="58"/>
      <c r="IM425" s="58"/>
      <c r="IN425" s="58"/>
      <c r="IO425" s="58"/>
      <c r="IP425" s="58"/>
      <c r="IQ425" s="58"/>
      <c r="IR425" s="58"/>
      <c r="IS425" s="58"/>
      <c r="IT425" s="58"/>
    </row>
    <row r="426" spans="1:254" s="58" customFormat="1" ht="31.5" x14ac:dyDescent="0.25">
      <c r="A426" s="54"/>
      <c r="B426" s="64" t="s">
        <v>184</v>
      </c>
      <c r="C426" s="62"/>
      <c r="D426" s="55"/>
      <c r="E426" s="161">
        <f>+SUM(E427:E430)</f>
        <v>110960200</v>
      </c>
      <c r="F426" s="67"/>
      <c r="G426" s="104"/>
      <c r="H426" s="66"/>
      <c r="I426" s="66"/>
      <c r="J426" s="66"/>
      <c r="K426" s="66"/>
      <c r="L426" s="66"/>
      <c r="M426" s="66"/>
      <c r="N426" s="66"/>
      <c r="O426" s="66"/>
      <c r="P426" s="66"/>
      <c r="Q426" s="66"/>
      <c r="R426" s="66"/>
      <c r="S426" s="66"/>
      <c r="T426" s="66"/>
      <c r="U426" s="66"/>
      <c r="V426" s="66"/>
      <c r="W426" s="66"/>
      <c r="X426" s="66"/>
      <c r="Y426" s="66"/>
      <c r="Z426" s="66"/>
      <c r="AA426" s="66"/>
      <c r="AB426" s="66"/>
      <c r="AC426" s="66"/>
      <c r="AD426" s="66"/>
      <c r="AE426" s="66"/>
      <c r="AF426" s="66"/>
      <c r="AG426" s="66"/>
      <c r="AH426" s="66"/>
      <c r="AI426" s="66"/>
      <c r="AJ426" s="66"/>
      <c r="AK426" s="66"/>
      <c r="AL426" s="66"/>
      <c r="AM426" s="66"/>
      <c r="AN426" s="66"/>
      <c r="AO426" s="66"/>
      <c r="AP426" s="66"/>
      <c r="AQ426" s="66"/>
      <c r="AR426" s="66"/>
      <c r="AS426" s="66"/>
      <c r="AT426" s="66"/>
      <c r="AU426" s="66"/>
      <c r="AV426" s="66"/>
      <c r="AW426" s="66"/>
      <c r="AX426" s="66"/>
      <c r="AY426" s="66"/>
      <c r="AZ426" s="66"/>
      <c r="BA426" s="66"/>
      <c r="BB426" s="66"/>
      <c r="BC426" s="66"/>
      <c r="BD426" s="66"/>
      <c r="BE426" s="66"/>
      <c r="BF426" s="66"/>
      <c r="BG426" s="66"/>
      <c r="BH426" s="66"/>
      <c r="BI426" s="66"/>
      <c r="BJ426" s="66"/>
      <c r="BK426" s="66"/>
      <c r="BL426" s="66"/>
      <c r="BM426" s="66"/>
      <c r="BN426" s="66"/>
      <c r="BO426" s="66"/>
      <c r="BP426" s="66"/>
      <c r="BQ426" s="66"/>
      <c r="BR426" s="66"/>
      <c r="BS426" s="66"/>
      <c r="BT426" s="66"/>
      <c r="BU426" s="66"/>
      <c r="BV426" s="66"/>
      <c r="BW426" s="66"/>
      <c r="BX426" s="66"/>
      <c r="BY426" s="66"/>
      <c r="BZ426" s="66"/>
      <c r="CA426" s="66"/>
      <c r="CB426" s="66"/>
      <c r="CC426" s="66"/>
      <c r="CD426" s="66"/>
      <c r="CE426" s="66"/>
      <c r="CF426" s="66"/>
      <c r="CG426" s="66"/>
      <c r="CH426" s="66"/>
      <c r="CI426" s="66"/>
      <c r="CJ426" s="66"/>
      <c r="CK426" s="66"/>
      <c r="CL426" s="66"/>
      <c r="CM426" s="66"/>
      <c r="CN426" s="66"/>
      <c r="CO426" s="66"/>
      <c r="CP426" s="66"/>
      <c r="CQ426" s="66"/>
      <c r="CR426" s="66"/>
      <c r="CS426" s="66"/>
      <c r="CT426" s="66"/>
      <c r="CU426" s="66"/>
      <c r="CV426" s="66"/>
      <c r="CW426" s="66"/>
      <c r="CX426" s="66"/>
      <c r="CY426" s="66"/>
      <c r="CZ426" s="66"/>
      <c r="DA426" s="66"/>
      <c r="DB426" s="66"/>
      <c r="DC426" s="66"/>
      <c r="DD426" s="66"/>
      <c r="DE426" s="66"/>
      <c r="DF426" s="66"/>
      <c r="DG426" s="66"/>
      <c r="DH426" s="66"/>
      <c r="DI426" s="66"/>
      <c r="DJ426" s="66"/>
      <c r="DK426" s="66"/>
      <c r="DL426" s="66"/>
      <c r="DM426" s="66"/>
      <c r="DN426" s="66"/>
      <c r="DO426" s="66"/>
      <c r="DP426" s="66"/>
      <c r="DQ426" s="66"/>
      <c r="DR426" s="66"/>
      <c r="DS426" s="66"/>
      <c r="DT426" s="66"/>
      <c r="DU426" s="66"/>
      <c r="DV426" s="66"/>
      <c r="DW426" s="66"/>
      <c r="DX426" s="66"/>
      <c r="DY426" s="66"/>
      <c r="DZ426" s="66"/>
      <c r="EA426" s="66"/>
      <c r="EB426" s="66"/>
      <c r="EC426" s="66"/>
      <c r="ED426" s="66"/>
      <c r="EE426" s="66"/>
      <c r="EF426" s="66"/>
      <c r="EG426" s="66"/>
      <c r="EH426" s="66"/>
      <c r="EI426" s="66"/>
      <c r="EJ426" s="66"/>
      <c r="EK426" s="66"/>
      <c r="EL426" s="66"/>
      <c r="EM426" s="66"/>
      <c r="EN426" s="66"/>
      <c r="EO426" s="66"/>
      <c r="EP426" s="66"/>
      <c r="EQ426" s="66"/>
      <c r="ER426" s="66"/>
      <c r="ES426" s="66"/>
      <c r="ET426" s="66"/>
      <c r="EU426" s="66"/>
      <c r="EV426" s="66"/>
      <c r="EW426" s="66"/>
      <c r="EX426" s="66"/>
      <c r="EY426" s="66"/>
      <c r="EZ426" s="66"/>
      <c r="FA426" s="66"/>
      <c r="FB426" s="66"/>
      <c r="FC426" s="66"/>
      <c r="FD426" s="66"/>
      <c r="FE426" s="66"/>
      <c r="FF426" s="66"/>
      <c r="FG426" s="66"/>
      <c r="FH426" s="66"/>
      <c r="FI426" s="66"/>
      <c r="FJ426" s="66"/>
      <c r="FK426" s="66"/>
      <c r="FL426" s="66"/>
      <c r="FM426" s="66"/>
      <c r="FN426" s="66"/>
      <c r="FO426" s="66"/>
      <c r="FP426" s="66"/>
      <c r="FQ426" s="66"/>
      <c r="FR426" s="66"/>
      <c r="FS426" s="66"/>
      <c r="FT426" s="66"/>
      <c r="FU426" s="66"/>
      <c r="FV426" s="66"/>
      <c r="FW426" s="66"/>
      <c r="FX426" s="66"/>
      <c r="FY426" s="66"/>
      <c r="FZ426" s="66"/>
      <c r="GA426" s="66"/>
      <c r="GB426" s="66"/>
      <c r="GC426" s="66"/>
      <c r="GD426" s="66"/>
      <c r="GE426" s="66"/>
      <c r="GF426" s="66"/>
      <c r="GG426" s="66"/>
      <c r="GH426" s="66"/>
      <c r="GI426" s="66"/>
      <c r="GJ426" s="66"/>
      <c r="GK426" s="66"/>
      <c r="GL426" s="66"/>
      <c r="GM426" s="66"/>
      <c r="GN426" s="66"/>
      <c r="GO426" s="66"/>
      <c r="GP426" s="66"/>
      <c r="GQ426" s="66"/>
      <c r="GR426" s="66"/>
      <c r="GS426" s="66"/>
      <c r="GT426" s="66"/>
      <c r="GU426" s="66"/>
      <c r="GV426" s="66"/>
      <c r="GW426" s="66"/>
      <c r="GX426" s="66"/>
      <c r="GY426" s="66"/>
      <c r="GZ426" s="66"/>
      <c r="HA426" s="66"/>
      <c r="HB426" s="66"/>
      <c r="HC426" s="66"/>
      <c r="HD426" s="66"/>
      <c r="HE426" s="66"/>
      <c r="HF426" s="66"/>
      <c r="HG426" s="66"/>
      <c r="HH426" s="66"/>
      <c r="HI426" s="66"/>
      <c r="HJ426" s="66"/>
      <c r="HK426" s="66"/>
      <c r="HL426" s="66"/>
      <c r="HM426" s="66"/>
      <c r="HN426" s="66"/>
      <c r="HO426" s="66"/>
      <c r="HP426" s="66"/>
      <c r="HQ426" s="66"/>
      <c r="HR426" s="66"/>
      <c r="HS426" s="66"/>
      <c r="HT426" s="66"/>
      <c r="HU426" s="66"/>
      <c r="HV426" s="66"/>
      <c r="HW426" s="66"/>
      <c r="HX426" s="66"/>
      <c r="HY426" s="66"/>
      <c r="HZ426" s="66"/>
      <c r="IA426" s="66"/>
      <c r="IB426" s="66"/>
      <c r="IC426" s="66"/>
      <c r="ID426" s="66"/>
      <c r="IE426" s="66"/>
      <c r="IF426" s="66"/>
      <c r="IG426" s="66"/>
      <c r="IH426" s="66"/>
      <c r="II426" s="66"/>
      <c r="IJ426" s="66"/>
      <c r="IK426" s="66"/>
      <c r="IL426" s="66"/>
      <c r="IM426" s="66"/>
      <c r="IN426" s="66"/>
      <c r="IO426" s="66"/>
      <c r="IP426" s="66"/>
      <c r="IQ426" s="66"/>
      <c r="IR426" s="66"/>
      <c r="IS426" s="66"/>
      <c r="IT426" s="66"/>
    </row>
    <row r="427" spans="1:254" s="58" customFormat="1" x14ac:dyDescent="0.25">
      <c r="A427" s="54">
        <f>+A425+1</f>
        <v>68</v>
      </c>
      <c r="B427" s="59" t="s">
        <v>185</v>
      </c>
      <c r="C427" s="54" t="s">
        <v>109</v>
      </c>
      <c r="D427" s="55">
        <v>1</v>
      </c>
      <c r="E427" s="162">
        <v>85000000</v>
      </c>
      <c r="F427" s="67"/>
      <c r="G427" s="103"/>
      <c r="H427" s="66"/>
      <c r="I427" s="66"/>
      <c r="J427" s="66"/>
      <c r="K427" s="66"/>
      <c r="L427" s="66"/>
      <c r="M427" s="66"/>
      <c r="N427" s="66"/>
      <c r="O427" s="66"/>
      <c r="P427" s="66"/>
      <c r="Q427" s="66"/>
      <c r="R427" s="66"/>
      <c r="S427" s="66"/>
      <c r="T427" s="66"/>
      <c r="U427" s="66"/>
      <c r="V427" s="66"/>
      <c r="W427" s="66"/>
      <c r="X427" s="66"/>
      <c r="Y427" s="66"/>
      <c r="Z427" s="66"/>
      <c r="AA427" s="66"/>
      <c r="AB427" s="66"/>
      <c r="AC427" s="66"/>
      <c r="AD427" s="66"/>
      <c r="AE427" s="66"/>
      <c r="AF427" s="66"/>
      <c r="AG427" s="66"/>
      <c r="AH427" s="66"/>
      <c r="AI427" s="66"/>
      <c r="AJ427" s="66"/>
      <c r="AK427" s="66"/>
      <c r="AL427" s="66"/>
      <c r="AM427" s="66"/>
      <c r="AN427" s="66"/>
      <c r="AO427" s="66"/>
      <c r="AP427" s="66"/>
      <c r="AQ427" s="66"/>
      <c r="AR427" s="66"/>
      <c r="AS427" s="66"/>
      <c r="AT427" s="66"/>
      <c r="AU427" s="66"/>
      <c r="AV427" s="66"/>
      <c r="AW427" s="66"/>
      <c r="AX427" s="66"/>
      <c r="AY427" s="66"/>
      <c r="AZ427" s="66"/>
      <c r="BA427" s="66"/>
      <c r="BB427" s="66"/>
      <c r="BC427" s="66"/>
      <c r="BD427" s="66"/>
      <c r="BE427" s="66"/>
      <c r="BF427" s="66"/>
      <c r="BG427" s="66"/>
      <c r="BH427" s="66"/>
      <c r="BI427" s="66"/>
      <c r="BJ427" s="66"/>
      <c r="BK427" s="66"/>
      <c r="BL427" s="66"/>
      <c r="BM427" s="66"/>
      <c r="BN427" s="66"/>
      <c r="BO427" s="66"/>
      <c r="BP427" s="66"/>
      <c r="BQ427" s="66"/>
      <c r="BR427" s="66"/>
      <c r="BS427" s="66"/>
      <c r="BT427" s="66"/>
      <c r="BU427" s="66"/>
      <c r="BV427" s="66"/>
      <c r="BW427" s="66"/>
      <c r="BX427" s="66"/>
      <c r="BY427" s="66"/>
      <c r="BZ427" s="66"/>
      <c r="CA427" s="66"/>
      <c r="CB427" s="66"/>
      <c r="CC427" s="66"/>
      <c r="CD427" s="66"/>
      <c r="CE427" s="66"/>
      <c r="CF427" s="66"/>
      <c r="CG427" s="66"/>
      <c r="CH427" s="66"/>
      <c r="CI427" s="66"/>
      <c r="CJ427" s="66"/>
      <c r="CK427" s="66"/>
      <c r="CL427" s="66"/>
      <c r="CM427" s="66"/>
      <c r="CN427" s="66"/>
      <c r="CO427" s="66"/>
      <c r="CP427" s="66"/>
      <c r="CQ427" s="66"/>
      <c r="CR427" s="66"/>
      <c r="CS427" s="66"/>
      <c r="CT427" s="66"/>
      <c r="CU427" s="66"/>
      <c r="CV427" s="66"/>
      <c r="CW427" s="66"/>
      <c r="CX427" s="66"/>
      <c r="CY427" s="66"/>
      <c r="CZ427" s="66"/>
      <c r="DA427" s="66"/>
      <c r="DB427" s="66"/>
      <c r="DC427" s="66"/>
      <c r="DD427" s="66"/>
      <c r="DE427" s="66"/>
      <c r="DF427" s="66"/>
      <c r="DG427" s="66"/>
      <c r="DH427" s="66"/>
      <c r="DI427" s="66"/>
      <c r="DJ427" s="66"/>
      <c r="DK427" s="66"/>
      <c r="DL427" s="66"/>
      <c r="DM427" s="66"/>
      <c r="DN427" s="66"/>
      <c r="DO427" s="66"/>
      <c r="DP427" s="66"/>
      <c r="DQ427" s="66"/>
      <c r="DR427" s="66"/>
      <c r="DS427" s="66"/>
      <c r="DT427" s="66"/>
      <c r="DU427" s="66"/>
      <c r="DV427" s="66"/>
      <c r="DW427" s="66"/>
      <c r="DX427" s="66"/>
      <c r="DY427" s="66"/>
      <c r="DZ427" s="66"/>
      <c r="EA427" s="66"/>
      <c r="EB427" s="66"/>
      <c r="EC427" s="66"/>
      <c r="ED427" s="66"/>
      <c r="EE427" s="66"/>
      <c r="EF427" s="66"/>
      <c r="EG427" s="66"/>
      <c r="EH427" s="66"/>
      <c r="EI427" s="66"/>
      <c r="EJ427" s="66"/>
      <c r="EK427" s="66"/>
      <c r="EL427" s="66"/>
      <c r="EM427" s="66"/>
      <c r="EN427" s="66"/>
      <c r="EO427" s="66"/>
      <c r="EP427" s="66"/>
      <c r="EQ427" s="66"/>
      <c r="ER427" s="66"/>
      <c r="ES427" s="66"/>
      <c r="ET427" s="66"/>
      <c r="EU427" s="66"/>
      <c r="EV427" s="66"/>
      <c r="EW427" s="66"/>
      <c r="EX427" s="66"/>
      <c r="EY427" s="66"/>
      <c r="EZ427" s="66"/>
      <c r="FA427" s="66"/>
      <c r="FB427" s="66"/>
      <c r="FC427" s="66"/>
      <c r="FD427" s="66"/>
      <c r="FE427" s="66"/>
      <c r="FF427" s="66"/>
      <c r="FG427" s="66"/>
      <c r="FH427" s="66"/>
      <c r="FI427" s="66"/>
      <c r="FJ427" s="66"/>
      <c r="FK427" s="66"/>
      <c r="FL427" s="66"/>
      <c r="FM427" s="66"/>
      <c r="FN427" s="66"/>
      <c r="FO427" s="66"/>
      <c r="FP427" s="66"/>
      <c r="FQ427" s="66"/>
      <c r="FR427" s="66"/>
      <c r="FS427" s="66"/>
      <c r="FT427" s="66"/>
      <c r="FU427" s="66"/>
      <c r="FV427" s="66"/>
      <c r="FW427" s="66"/>
      <c r="FX427" s="66"/>
      <c r="FY427" s="66"/>
      <c r="FZ427" s="66"/>
      <c r="GA427" s="66"/>
      <c r="GB427" s="66"/>
      <c r="GC427" s="66"/>
      <c r="GD427" s="66"/>
      <c r="GE427" s="66"/>
      <c r="GF427" s="66"/>
      <c r="GG427" s="66"/>
      <c r="GH427" s="66"/>
      <c r="GI427" s="66"/>
      <c r="GJ427" s="66"/>
      <c r="GK427" s="66"/>
      <c r="GL427" s="66"/>
      <c r="GM427" s="66"/>
      <c r="GN427" s="66"/>
      <c r="GO427" s="66"/>
      <c r="GP427" s="66"/>
      <c r="GQ427" s="66"/>
      <c r="GR427" s="66"/>
      <c r="GS427" s="66"/>
      <c r="GT427" s="66"/>
      <c r="GU427" s="66"/>
      <c r="GV427" s="66"/>
      <c r="GW427" s="66"/>
      <c r="GX427" s="66"/>
      <c r="GY427" s="66"/>
      <c r="GZ427" s="66"/>
      <c r="HA427" s="66"/>
      <c r="HB427" s="66"/>
      <c r="HC427" s="66"/>
      <c r="HD427" s="66"/>
      <c r="HE427" s="66"/>
      <c r="HF427" s="66"/>
      <c r="HG427" s="66"/>
      <c r="HH427" s="66"/>
      <c r="HI427" s="66"/>
      <c r="HJ427" s="66"/>
      <c r="HK427" s="66"/>
      <c r="HL427" s="66"/>
      <c r="HM427" s="66"/>
      <c r="HN427" s="66"/>
      <c r="HO427" s="66"/>
      <c r="HP427" s="66"/>
      <c r="HQ427" s="66"/>
      <c r="HR427" s="66"/>
      <c r="HS427" s="66"/>
      <c r="HT427" s="66"/>
      <c r="HU427" s="66"/>
      <c r="HV427" s="66"/>
      <c r="HW427" s="66"/>
      <c r="HX427" s="66"/>
      <c r="HY427" s="66"/>
      <c r="HZ427" s="66"/>
      <c r="IA427" s="66"/>
      <c r="IB427" s="66"/>
      <c r="IC427" s="66"/>
      <c r="ID427" s="66"/>
      <c r="IE427" s="66"/>
      <c r="IF427" s="66"/>
      <c r="IG427" s="66"/>
      <c r="IH427" s="66"/>
      <c r="II427" s="66"/>
      <c r="IJ427" s="66"/>
      <c r="IK427" s="66"/>
      <c r="IL427" s="66"/>
      <c r="IM427" s="66"/>
      <c r="IN427" s="66"/>
      <c r="IO427" s="66"/>
      <c r="IP427" s="66"/>
      <c r="IQ427" s="66"/>
      <c r="IR427" s="66"/>
      <c r="IS427" s="66"/>
      <c r="IT427" s="66"/>
    </row>
    <row r="428" spans="1:254" s="58" customFormat="1" x14ac:dyDescent="0.25">
      <c r="A428" s="52">
        <f>+A427+1</f>
        <v>69</v>
      </c>
      <c r="B428" s="105" t="s">
        <v>186</v>
      </c>
      <c r="C428" s="106" t="s">
        <v>13</v>
      </c>
      <c r="D428" s="106">
        <v>2</v>
      </c>
      <c r="E428" s="162">
        <v>6400000</v>
      </c>
      <c r="F428" s="62"/>
      <c r="G428" s="57"/>
      <c r="H428" s="57"/>
      <c r="I428" s="57"/>
    </row>
    <row r="429" spans="1:254" s="66" customFormat="1" ht="31.5" x14ac:dyDescent="0.25">
      <c r="A429" s="52">
        <f>+A428+1</f>
        <v>70</v>
      </c>
      <c r="B429" s="60" t="s">
        <v>187</v>
      </c>
      <c r="C429" s="61" t="s">
        <v>20</v>
      </c>
      <c r="D429" s="61">
        <v>2</v>
      </c>
      <c r="E429" s="162">
        <v>6600000</v>
      </c>
      <c r="F429" s="62"/>
      <c r="G429" s="57"/>
      <c r="H429" s="57"/>
      <c r="I429" s="57"/>
      <c r="J429" s="58"/>
      <c r="K429" s="58"/>
      <c r="L429" s="58"/>
      <c r="M429" s="58"/>
      <c r="N429" s="58"/>
      <c r="O429" s="58"/>
      <c r="P429" s="58"/>
      <c r="Q429" s="58"/>
      <c r="R429" s="58"/>
      <c r="S429" s="58"/>
      <c r="T429" s="58"/>
      <c r="U429" s="58"/>
      <c r="V429" s="58"/>
      <c r="W429" s="58"/>
      <c r="X429" s="58"/>
      <c r="Y429" s="58"/>
      <c r="Z429" s="58"/>
      <c r="AA429" s="58"/>
      <c r="AB429" s="58"/>
      <c r="AC429" s="58"/>
      <c r="AD429" s="58"/>
      <c r="AE429" s="58"/>
      <c r="AF429" s="58"/>
      <c r="AG429" s="58"/>
      <c r="AH429" s="58"/>
      <c r="AI429" s="58"/>
      <c r="AJ429" s="58"/>
      <c r="AK429" s="58"/>
      <c r="AL429" s="58"/>
      <c r="AM429" s="58"/>
      <c r="AN429" s="58"/>
      <c r="AO429" s="58"/>
      <c r="AP429" s="58"/>
      <c r="AQ429" s="58"/>
      <c r="AR429" s="58"/>
      <c r="AS429" s="58"/>
      <c r="AT429" s="58"/>
      <c r="AU429" s="58"/>
      <c r="AV429" s="58"/>
      <c r="AW429" s="58"/>
      <c r="AX429" s="58"/>
      <c r="AY429" s="58"/>
      <c r="AZ429" s="58"/>
      <c r="BA429" s="58"/>
      <c r="BB429" s="58"/>
      <c r="BC429" s="58"/>
      <c r="BD429" s="58"/>
      <c r="BE429" s="58"/>
      <c r="BF429" s="58"/>
      <c r="BG429" s="58"/>
      <c r="BH429" s="58"/>
      <c r="BI429" s="58"/>
      <c r="BJ429" s="58"/>
      <c r="BK429" s="58"/>
      <c r="BL429" s="58"/>
      <c r="BM429" s="58"/>
      <c r="BN429" s="58"/>
      <c r="BO429" s="58"/>
      <c r="BP429" s="58"/>
      <c r="BQ429" s="58"/>
      <c r="BR429" s="58"/>
      <c r="BS429" s="58"/>
      <c r="BT429" s="58"/>
      <c r="BU429" s="58"/>
      <c r="BV429" s="58"/>
      <c r="BW429" s="58"/>
      <c r="BX429" s="58"/>
      <c r="BY429" s="58"/>
      <c r="BZ429" s="58"/>
      <c r="CA429" s="58"/>
      <c r="CB429" s="58"/>
      <c r="CC429" s="58"/>
      <c r="CD429" s="58"/>
      <c r="CE429" s="58"/>
      <c r="CF429" s="58"/>
      <c r="CG429" s="58"/>
      <c r="CH429" s="58"/>
      <c r="CI429" s="58"/>
      <c r="CJ429" s="58"/>
      <c r="CK429" s="58"/>
      <c r="CL429" s="58"/>
      <c r="CM429" s="58"/>
      <c r="CN429" s="58"/>
      <c r="CO429" s="58"/>
      <c r="CP429" s="58"/>
      <c r="CQ429" s="58"/>
      <c r="CR429" s="58"/>
      <c r="CS429" s="58"/>
      <c r="CT429" s="58"/>
      <c r="CU429" s="58"/>
      <c r="CV429" s="58"/>
      <c r="CW429" s="58"/>
      <c r="CX429" s="58"/>
      <c r="CY429" s="58"/>
      <c r="CZ429" s="58"/>
      <c r="DA429" s="58"/>
      <c r="DB429" s="58"/>
      <c r="DC429" s="58"/>
      <c r="DD429" s="58"/>
      <c r="DE429" s="58"/>
      <c r="DF429" s="58"/>
      <c r="DG429" s="58"/>
      <c r="DH429" s="58"/>
      <c r="DI429" s="58"/>
      <c r="DJ429" s="58"/>
      <c r="DK429" s="58"/>
      <c r="DL429" s="58"/>
      <c r="DM429" s="58"/>
      <c r="DN429" s="58"/>
      <c r="DO429" s="58"/>
      <c r="DP429" s="58"/>
      <c r="DQ429" s="58"/>
      <c r="DR429" s="58"/>
      <c r="DS429" s="58"/>
      <c r="DT429" s="58"/>
      <c r="DU429" s="58"/>
      <c r="DV429" s="58"/>
      <c r="DW429" s="58"/>
      <c r="DX429" s="58"/>
      <c r="DY429" s="58"/>
      <c r="DZ429" s="58"/>
      <c r="EA429" s="58"/>
      <c r="EB429" s="58"/>
      <c r="EC429" s="58"/>
      <c r="ED429" s="58"/>
      <c r="EE429" s="58"/>
      <c r="EF429" s="58"/>
      <c r="EG429" s="58"/>
      <c r="EH429" s="58"/>
      <c r="EI429" s="58"/>
      <c r="EJ429" s="58"/>
      <c r="EK429" s="58"/>
      <c r="EL429" s="58"/>
      <c r="EM429" s="58"/>
      <c r="EN429" s="58"/>
      <c r="EO429" s="58"/>
      <c r="EP429" s="58"/>
      <c r="EQ429" s="58"/>
      <c r="ER429" s="58"/>
      <c r="ES429" s="58"/>
      <c r="ET429" s="58"/>
      <c r="EU429" s="58"/>
      <c r="EV429" s="58"/>
      <c r="EW429" s="58"/>
      <c r="EX429" s="58"/>
      <c r="EY429" s="58"/>
      <c r="EZ429" s="58"/>
      <c r="FA429" s="58"/>
      <c r="FB429" s="58"/>
      <c r="FC429" s="58"/>
      <c r="FD429" s="58"/>
      <c r="FE429" s="58"/>
      <c r="FF429" s="58"/>
      <c r="FG429" s="58"/>
      <c r="FH429" s="58"/>
      <c r="FI429" s="58"/>
      <c r="FJ429" s="58"/>
      <c r="FK429" s="58"/>
      <c r="FL429" s="58"/>
      <c r="FM429" s="58"/>
      <c r="FN429" s="58"/>
      <c r="FO429" s="58"/>
      <c r="FP429" s="58"/>
      <c r="FQ429" s="58"/>
      <c r="FR429" s="58"/>
      <c r="FS429" s="58"/>
      <c r="FT429" s="58"/>
      <c r="FU429" s="58"/>
      <c r="FV429" s="58"/>
      <c r="FW429" s="58"/>
      <c r="FX429" s="58"/>
      <c r="FY429" s="58"/>
      <c r="FZ429" s="58"/>
      <c r="GA429" s="58"/>
      <c r="GB429" s="58"/>
      <c r="GC429" s="58"/>
      <c r="GD429" s="58"/>
      <c r="GE429" s="58"/>
      <c r="GF429" s="58"/>
      <c r="GG429" s="58"/>
      <c r="GH429" s="58"/>
      <c r="GI429" s="58"/>
      <c r="GJ429" s="58"/>
      <c r="GK429" s="58"/>
      <c r="GL429" s="58"/>
      <c r="GM429" s="58"/>
      <c r="GN429" s="58"/>
      <c r="GO429" s="58"/>
      <c r="GP429" s="58"/>
      <c r="GQ429" s="58"/>
      <c r="GR429" s="58"/>
      <c r="GS429" s="58"/>
      <c r="GT429" s="58"/>
      <c r="GU429" s="58"/>
      <c r="GV429" s="58"/>
      <c r="GW429" s="58"/>
      <c r="GX429" s="58"/>
      <c r="GY429" s="58"/>
      <c r="GZ429" s="58"/>
      <c r="HA429" s="58"/>
      <c r="HB429" s="58"/>
      <c r="HC429" s="58"/>
      <c r="HD429" s="58"/>
      <c r="HE429" s="58"/>
      <c r="HF429" s="58"/>
      <c r="HG429" s="58"/>
      <c r="HH429" s="58"/>
      <c r="HI429" s="58"/>
      <c r="HJ429" s="58"/>
      <c r="HK429" s="58"/>
      <c r="HL429" s="58"/>
      <c r="HM429" s="58"/>
      <c r="HN429" s="58"/>
      <c r="HO429" s="58"/>
      <c r="HP429" s="58"/>
      <c r="HQ429" s="58"/>
      <c r="HR429" s="58"/>
      <c r="HS429" s="58"/>
      <c r="HT429" s="58"/>
      <c r="HU429" s="58"/>
      <c r="HV429" s="58"/>
      <c r="HW429" s="58"/>
      <c r="HX429" s="58"/>
      <c r="HY429" s="58"/>
      <c r="HZ429" s="58"/>
      <c r="IA429" s="58"/>
      <c r="IB429" s="58"/>
      <c r="IC429" s="58"/>
      <c r="ID429" s="58"/>
      <c r="IE429" s="58"/>
      <c r="IF429" s="58"/>
      <c r="IG429" s="58"/>
      <c r="IH429" s="58"/>
      <c r="II429" s="58"/>
      <c r="IJ429" s="58"/>
      <c r="IK429" s="58"/>
      <c r="IL429" s="58"/>
      <c r="IM429" s="58"/>
      <c r="IN429" s="58"/>
      <c r="IO429" s="58"/>
      <c r="IP429" s="58"/>
      <c r="IQ429" s="58"/>
      <c r="IR429" s="58"/>
      <c r="IS429" s="58"/>
      <c r="IT429" s="58"/>
    </row>
    <row r="430" spans="1:254" s="66" customFormat="1" x14ac:dyDescent="0.25">
      <c r="A430" s="52">
        <f>+A429+1</f>
        <v>71</v>
      </c>
      <c r="B430" s="60" t="s">
        <v>188</v>
      </c>
      <c r="C430" s="61" t="s">
        <v>20</v>
      </c>
      <c r="D430" s="61">
        <v>2</v>
      </c>
      <c r="E430" s="162">
        <v>12960200</v>
      </c>
      <c r="F430" s="62"/>
      <c r="G430" s="57"/>
      <c r="H430" s="57"/>
      <c r="I430" s="57"/>
      <c r="J430" s="58"/>
      <c r="K430" s="58"/>
      <c r="L430" s="58"/>
      <c r="M430" s="58"/>
      <c r="N430" s="58"/>
      <c r="O430" s="58"/>
      <c r="P430" s="58"/>
      <c r="Q430" s="58"/>
      <c r="R430" s="58"/>
      <c r="S430" s="58"/>
      <c r="T430" s="58"/>
      <c r="U430" s="58"/>
      <c r="V430" s="58"/>
      <c r="W430" s="58"/>
      <c r="X430" s="58"/>
      <c r="Y430" s="58"/>
      <c r="Z430" s="58"/>
      <c r="AA430" s="58"/>
      <c r="AB430" s="58"/>
      <c r="AC430" s="58"/>
      <c r="AD430" s="58"/>
      <c r="AE430" s="58"/>
      <c r="AF430" s="58"/>
      <c r="AG430" s="58"/>
      <c r="AH430" s="58"/>
      <c r="AI430" s="58"/>
      <c r="AJ430" s="58"/>
      <c r="AK430" s="58"/>
      <c r="AL430" s="58"/>
      <c r="AM430" s="58"/>
      <c r="AN430" s="58"/>
      <c r="AO430" s="58"/>
      <c r="AP430" s="58"/>
      <c r="AQ430" s="58"/>
      <c r="AR430" s="58"/>
      <c r="AS430" s="58"/>
      <c r="AT430" s="58"/>
      <c r="AU430" s="58"/>
      <c r="AV430" s="58"/>
      <c r="AW430" s="58"/>
      <c r="AX430" s="58"/>
      <c r="AY430" s="58"/>
      <c r="AZ430" s="58"/>
      <c r="BA430" s="58"/>
      <c r="BB430" s="58"/>
      <c r="BC430" s="58"/>
      <c r="BD430" s="58"/>
      <c r="BE430" s="58"/>
      <c r="BF430" s="58"/>
      <c r="BG430" s="58"/>
      <c r="BH430" s="58"/>
      <c r="BI430" s="58"/>
      <c r="BJ430" s="58"/>
      <c r="BK430" s="58"/>
      <c r="BL430" s="58"/>
      <c r="BM430" s="58"/>
      <c r="BN430" s="58"/>
      <c r="BO430" s="58"/>
      <c r="BP430" s="58"/>
      <c r="BQ430" s="58"/>
      <c r="BR430" s="58"/>
      <c r="BS430" s="58"/>
      <c r="BT430" s="58"/>
      <c r="BU430" s="58"/>
      <c r="BV430" s="58"/>
      <c r="BW430" s="58"/>
      <c r="BX430" s="58"/>
      <c r="BY430" s="58"/>
      <c r="BZ430" s="58"/>
      <c r="CA430" s="58"/>
      <c r="CB430" s="58"/>
      <c r="CC430" s="58"/>
      <c r="CD430" s="58"/>
      <c r="CE430" s="58"/>
      <c r="CF430" s="58"/>
      <c r="CG430" s="58"/>
      <c r="CH430" s="58"/>
      <c r="CI430" s="58"/>
      <c r="CJ430" s="58"/>
      <c r="CK430" s="58"/>
      <c r="CL430" s="58"/>
      <c r="CM430" s="58"/>
      <c r="CN430" s="58"/>
      <c r="CO430" s="58"/>
      <c r="CP430" s="58"/>
      <c r="CQ430" s="58"/>
      <c r="CR430" s="58"/>
      <c r="CS430" s="58"/>
      <c r="CT430" s="58"/>
      <c r="CU430" s="58"/>
      <c r="CV430" s="58"/>
      <c r="CW430" s="58"/>
      <c r="CX430" s="58"/>
      <c r="CY430" s="58"/>
      <c r="CZ430" s="58"/>
      <c r="DA430" s="58"/>
      <c r="DB430" s="58"/>
      <c r="DC430" s="58"/>
      <c r="DD430" s="58"/>
      <c r="DE430" s="58"/>
      <c r="DF430" s="58"/>
      <c r="DG430" s="58"/>
      <c r="DH430" s="58"/>
      <c r="DI430" s="58"/>
      <c r="DJ430" s="58"/>
      <c r="DK430" s="58"/>
      <c r="DL430" s="58"/>
      <c r="DM430" s="58"/>
      <c r="DN430" s="58"/>
      <c r="DO430" s="58"/>
      <c r="DP430" s="58"/>
      <c r="DQ430" s="58"/>
      <c r="DR430" s="58"/>
      <c r="DS430" s="58"/>
      <c r="DT430" s="58"/>
      <c r="DU430" s="58"/>
      <c r="DV430" s="58"/>
      <c r="DW430" s="58"/>
      <c r="DX430" s="58"/>
      <c r="DY430" s="58"/>
      <c r="DZ430" s="58"/>
      <c r="EA430" s="58"/>
      <c r="EB430" s="58"/>
      <c r="EC430" s="58"/>
      <c r="ED430" s="58"/>
      <c r="EE430" s="58"/>
      <c r="EF430" s="58"/>
      <c r="EG430" s="58"/>
      <c r="EH430" s="58"/>
      <c r="EI430" s="58"/>
      <c r="EJ430" s="58"/>
      <c r="EK430" s="58"/>
      <c r="EL430" s="58"/>
      <c r="EM430" s="58"/>
      <c r="EN430" s="58"/>
      <c r="EO430" s="58"/>
      <c r="EP430" s="58"/>
      <c r="EQ430" s="58"/>
      <c r="ER430" s="58"/>
      <c r="ES430" s="58"/>
      <c r="ET430" s="58"/>
      <c r="EU430" s="58"/>
      <c r="EV430" s="58"/>
      <c r="EW430" s="58"/>
      <c r="EX430" s="58"/>
      <c r="EY430" s="58"/>
      <c r="EZ430" s="58"/>
      <c r="FA430" s="58"/>
      <c r="FB430" s="58"/>
      <c r="FC430" s="58"/>
      <c r="FD430" s="58"/>
      <c r="FE430" s="58"/>
      <c r="FF430" s="58"/>
      <c r="FG430" s="58"/>
      <c r="FH430" s="58"/>
      <c r="FI430" s="58"/>
      <c r="FJ430" s="58"/>
      <c r="FK430" s="58"/>
      <c r="FL430" s="58"/>
      <c r="FM430" s="58"/>
      <c r="FN430" s="58"/>
      <c r="FO430" s="58"/>
      <c r="FP430" s="58"/>
      <c r="FQ430" s="58"/>
      <c r="FR430" s="58"/>
      <c r="FS430" s="58"/>
      <c r="FT430" s="58"/>
      <c r="FU430" s="58"/>
      <c r="FV430" s="58"/>
      <c r="FW430" s="58"/>
      <c r="FX430" s="58"/>
      <c r="FY430" s="58"/>
      <c r="FZ430" s="58"/>
      <c r="GA430" s="58"/>
      <c r="GB430" s="58"/>
      <c r="GC430" s="58"/>
      <c r="GD430" s="58"/>
      <c r="GE430" s="58"/>
      <c r="GF430" s="58"/>
      <c r="GG430" s="58"/>
      <c r="GH430" s="58"/>
      <c r="GI430" s="58"/>
      <c r="GJ430" s="58"/>
      <c r="GK430" s="58"/>
      <c r="GL430" s="58"/>
      <c r="GM430" s="58"/>
      <c r="GN430" s="58"/>
      <c r="GO430" s="58"/>
      <c r="GP430" s="58"/>
      <c r="GQ430" s="58"/>
      <c r="GR430" s="58"/>
      <c r="GS430" s="58"/>
      <c r="GT430" s="58"/>
      <c r="GU430" s="58"/>
      <c r="GV430" s="58"/>
      <c r="GW430" s="58"/>
      <c r="GX430" s="58"/>
      <c r="GY430" s="58"/>
      <c r="GZ430" s="58"/>
      <c r="HA430" s="58"/>
      <c r="HB430" s="58"/>
      <c r="HC430" s="58"/>
      <c r="HD430" s="58"/>
      <c r="HE430" s="58"/>
      <c r="HF430" s="58"/>
      <c r="HG430" s="58"/>
      <c r="HH430" s="58"/>
      <c r="HI430" s="58"/>
      <c r="HJ430" s="58"/>
      <c r="HK430" s="58"/>
      <c r="HL430" s="58"/>
      <c r="HM430" s="58"/>
      <c r="HN430" s="58"/>
      <c r="HO430" s="58"/>
      <c r="HP430" s="58"/>
      <c r="HQ430" s="58"/>
      <c r="HR430" s="58"/>
      <c r="HS430" s="58"/>
      <c r="HT430" s="58"/>
      <c r="HU430" s="58"/>
      <c r="HV430" s="58"/>
      <c r="HW430" s="58"/>
      <c r="HX430" s="58"/>
      <c r="HY430" s="58"/>
      <c r="HZ430" s="58"/>
      <c r="IA430" s="58"/>
      <c r="IB430" s="58"/>
      <c r="IC430" s="58"/>
      <c r="ID430" s="58"/>
      <c r="IE430" s="58"/>
      <c r="IF430" s="58"/>
      <c r="IG430" s="58"/>
      <c r="IH430" s="58"/>
      <c r="II430" s="58"/>
      <c r="IJ430" s="58"/>
      <c r="IK430" s="58"/>
      <c r="IL430" s="58"/>
      <c r="IM430" s="58"/>
      <c r="IN430" s="58"/>
      <c r="IO430" s="58"/>
      <c r="IP430" s="58"/>
      <c r="IQ430" s="58"/>
      <c r="IR430" s="58"/>
      <c r="IS430" s="58"/>
      <c r="IT430" s="58"/>
    </row>
    <row r="431" spans="1:254" s="66" customFormat="1" ht="31.5" x14ac:dyDescent="0.25">
      <c r="A431" s="54"/>
      <c r="B431" s="53" t="s">
        <v>189</v>
      </c>
      <c r="C431" s="54"/>
      <c r="D431" s="55"/>
      <c r="E431" s="161">
        <f>+SUM(E432:E435)</f>
        <v>44010000</v>
      </c>
      <c r="F431" s="67"/>
      <c r="G431" s="103"/>
    </row>
    <row r="432" spans="1:254" s="58" customFormat="1" ht="47.25" x14ac:dyDescent="0.25">
      <c r="A432" s="54">
        <f>+A430+1</f>
        <v>72</v>
      </c>
      <c r="B432" s="59" t="s">
        <v>190</v>
      </c>
      <c r="C432" s="55" t="s">
        <v>20</v>
      </c>
      <c r="D432" s="55">
        <v>1</v>
      </c>
      <c r="E432" s="162">
        <v>14200000</v>
      </c>
      <c r="F432" s="56"/>
      <c r="G432" s="103"/>
      <c r="H432" s="66"/>
      <c r="I432" s="66"/>
      <c r="J432" s="66"/>
      <c r="K432" s="66"/>
      <c r="L432" s="66"/>
      <c r="M432" s="66"/>
      <c r="N432" s="66"/>
      <c r="O432" s="66"/>
      <c r="P432" s="66"/>
      <c r="Q432" s="66"/>
      <c r="R432" s="66"/>
      <c r="S432" s="66"/>
      <c r="T432" s="66"/>
      <c r="U432" s="66"/>
      <c r="V432" s="66"/>
      <c r="W432" s="66"/>
      <c r="X432" s="66"/>
      <c r="Y432" s="66"/>
      <c r="Z432" s="66"/>
      <c r="AA432" s="66"/>
      <c r="AB432" s="66"/>
      <c r="AC432" s="66"/>
      <c r="AD432" s="66"/>
      <c r="AE432" s="66"/>
      <c r="AF432" s="66"/>
      <c r="AG432" s="66"/>
      <c r="AH432" s="66"/>
      <c r="AI432" s="66"/>
      <c r="AJ432" s="66"/>
      <c r="AK432" s="66"/>
      <c r="AL432" s="66"/>
      <c r="AM432" s="66"/>
      <c r="AN432" s="66"/>
      <c r="AO432" s="66"/>
      <c r="AP432" s="66"/>
      <c r="AQ432" s="66"/>
      <c r="AR432" s="66"/>
      <c r="AS432" s="66"/>
      <c r="AT432" s="66"/>
      <c r="AU432" s="66"/>
      <c r="AV432" s="66"/>
      <c r="AW432" s="66"/>
      <c r="AX432" s="66"/>
      <c r="AY432" s="66"/>
      <c r="AZ432" s="66"/>
      <c r="BA432" s="66"/>
      <c r="BB432" s="66"/>
      <c r="BC432" s="66"/>
      <c r="BD432" s="66"/>
      <c r="BE432" s="66"/>
      <c r="BF432" s="66"/>
      <c r="BG432" s="66"/>
      <c r="BH432" s="66"/>
      <c r="BI432" s="66"/>
      <c r="BJ432" s="66"/>
      <c r="BK432" s="66"/>
      <c r="BL432" s="66"/>
      <c r="BM432" s="66"/>
      <c r="BN432" s="66"/>
      <c r="BO432" s="66"/>
      <c r="BP432" s="66"/>
      <c r="BQ432" s="66"/>
      <c r="BR432" s="66"/>
      <c r="BS432" s="66"/>
      <c r="BT432" s="66"/>
      <c r="BU432" s="66"/>
      <c r="BV432" s="66"/>
      <c r="BW432" s="66"/>
      <c r="BX432" s="66"/>
      <c r="BY432" s="66"/>
      <c r="BZ432" s="66"/>
      <c r="CA432" s="66"/>
      <c r="CB432" s="66"/>
      <c r="CC432" s="66"/>
      <c r="CD432" s="66"/>
      <c r="CE432" s="66"/>
      <c r="CF432" s="66"/>
      <c r="CG432" s="66"/>
      <c r="CH432" s="66"/>
      <c r="CI432" s="66"/>
      <c r="CJ432" s="66"/>
      <c r="CK432" s="66"/>
      <c r="CL432" s="66"/>
      <c r="CM432" s="66"/>
      <c r="CN432" s="66"/>
      <c r="CO432" s="66"/>
      <c r="CP432" s="66"/>
      <c r="CQ432" s="66"/>
      <c r="CR432" s="66"/>
      <c r="CS432" s="66"/>
      <c r="CT432" s="66"/>
      <c r="CU432" s="66"/>
      <c r="CV432" s="66"/>
      <c r="CW432" s="66"/>
      <c r="CX432" s="66"/>
      <c r="CY432" s="66"/>
      <c r="CZ432" s="66"/>
      <c r="DA432" s="66"/>
      <c r="DB432" s="66"/>
      <c r="DC432" s="66"/>
      <c r="DD432" s="66"/>
      <c r="DE432" s="66"/>
      <c r="DF432" s="66"/>
      <c r="DG432" s="66"/>
      <c r="DH432" s="66"/>
      <c r="DI432" s="66"/>
      <c r="DJ432" s="66"/>
      <c r="DK432" s="66"/>
      <c r="DL432" s="66"/>
      <c r="DM432" s="66"/>
      <c r="DN432" s="66"/>
      <c r="DO432" s="66"/>
      <c r="DP432" s="66"/>
      <c r="DQ432" s="66"/>
      <c r="DR432" s="66"/>
      <c r="DS432" s="66"/>
      <c r="DT432" s="66"/>
      <c r="DU432" s="66"/>
      <c r="DV432" s="66"/>
      <c r="DW432" s="66"/>
      <c r="DX432" s="66"/>
      <c r="DY432" s="66"/>
      <c r="DZ432" s="66"/>
      <c r="EA432" s="66"/>
      <c r="EB432" s="66"/>
      <c r="EC432" s="66"/>
      <c r="ED432" s="66"/>
      <c r="EE432" s="66"/>
      <c r="EF432" s="66"/>
      <c r="EG432" s="66"/>
      <c r="EH432" s="66"/>
      <c r="EI432" s="66"/>
      <c r="EJ432" s="66"/>
      <c r="EK432" s="66"/>
      <c r="EL432" s="66"/>
      <c r="EM432" s="66"/>
      <c r="EN432" s="66"/>
      <c r="EO432" s="66"/>
      <c r="EP432" s="66"/>
      <c r="EQ432" s="66"/>
      <c r="ER432" s="66"/>
      <c r="ES432" s="66"/>
      <c r="ET432" s="66"/>
      <c r="EU432" s="66"/>
      <c r="EV432" s="66"/>
      <c r="EW432" s="66"/>
      <c r="EX432" s="66"/>
      <c r="EY432" s="66"/>
      <c r="EZ432" s="66"/>
      <c r="FA432" s="66"/>
      <c r="FB432" s="66"/>
      <c r="FC432" s="66"/>
      <c r="FD432" s="66"/>
      <c r="FE432" s="66"/>
      <c r="FF432" s="66"/>
      <c r="FG432" s="66"/>
      <c r="FH432" s="66"/>
      <c r="FI432" s="66"/>
      <c r="FJ432" s="66"/>
      <c r="FK432" s="66"/>
      <c r="FL432" s="66"/>
      <c r="FM432" s="66"/>
      <c r="FN432" s="66"/>
      <c r="FO432" s="66"/>
      <c r="FP432" s="66"/>
      <c r="FQ432" s="66"/>
      <c r="FR432" s="66"/>
      <c r="FS432" s="66"/>
      <c r="FT432" s="66"/>
      <c r="FU432" s="66"/>
      <c r="FV432" s="66"/>
      <c r="FW432" s="66"/>
      <c r="FX432" s="66"/>
      <c r="FY432" s="66"/>
      <c r="FZ432" s="66"/>
      <c r="GA432" s="66"/>
      <c r="GB432" s="66"/>
      <c r="GC432" s="66"/>
      <c r="GD432" s="66"/>
      <c r="GE432" s="66"/>
      <c r="GF432" s="66"/>
      <c r="GG432" s="66"/>
      <c r="GH432" s="66"/>
      <c r="GI432" s="66"/>
      <c r="GJ432" s="66"/>
      <c r="GK432" s="66"/>
      <c r="GL432" s="66"/>
      <c r="GM432" s="66"/>
      <c r="GN432" s="66"/>
      <c r="GO432" s="66"/>
      <c r="GP432" s="66"/>
      <c r="GQ432" s="66"/>
      <c r="GR432" s="66"/>
      <c r="GS432" s="66"/>
      <c r="GT432" s="66"/>
      <c r="GU432" s="66"/>
      <c r="GV432" s="66"/>
      <c r="GW432" s="66"/>
      <c r="GX432" s="66"/>
      <c r="GY432" s="66"/>
      <c r="GZ432" s="66"/>
      <c r="HA432" s="66"/>
      <c r="HB432" s="66"/>
      <c r="HC432" s="66"/>
      <c r="HD432" s="66"/>
      <c r="HE432" s="66"/>
      <c r="HF432" s="66"/>
      <c r="HG432" s="66"/>
      <c r="HH432" s="66"/>
      <c r="HI432" s="66"/>
      <c r="HJ432" s="66"/>
      <c r="HK432" s="66"/>
      <c r="HL432" s="66"/>
      <c r="HM432" s="66"/>
      <c r="HN432" s="66"/>
      <c r="HO432" s="66"/>
      <c r="HP432" s="66"/>
      <c r="HQ432" s="66"/>
      <c r="HR432" s="66"/>
      <c r="HS432" s="66"/>
      <c r="HT432" s="66"/>
      <c r="HU432" s="66"/>
      <c r="HV432" s="66"/>
      <c r="HW432" s="66"/>
      <c r="HX432" s="66"/>
      <c r="HY432" s="66"/>
      <c r="HZ432" s="66"/>
      <c r="IA432" s="66"/>
      <c r="IB432" s="66"/>
      <c r="IC432" s="66"/>
      <c r="ID432" s="66"/>
      <c r="IE432" s="66"/>
      <c r="IF432" s="66"/>
      <c r="IG432" s="66"/>
      <c r="IH432" s="66"/>
      <c r="II432" s="66"/>
      <c r="IJ432" s="66"/>
      <c r="IK432" s="66"/>
      <c r="IL432" s="66"/>
      <c r="IM432" s="66"/>
      <c r="IN432" s="66"/>
      <c r="IO432" s="66"/>
      <c r="IP432" s="66"/>
      <c r="IQ432" s="66"/>
      <c r="IR432" s="66"/>
      <c r="IS432" s="66"/>
      <c r="IT432" s="66"/>
    </row>
    <row r="433" spans="1:254" s="58" customFormat="1" x14ac:dyDescent="0.25">
      <c r="A433" s="54">
        <f>+A432+1</f>
        <v>73</v>
      </c>
      <c r="B433" s="60" t="s">
        <v>191</v>
      </c>
      <c r="C433" s="62" t="s">
        <v>20</v>
      </c>
      <c r="D433" s="55">
        <v>1</v>
      </c>
      <c r="E433" s="162">
        <v>16600000</v>
      </c>
      <c r="F433" s="56"/>
      <c r="G433" s="104"/>
      <c r="H433" s="66"/>
      <c r="I433" s="66"/>
      <c r="J433" s="66"/>
      <c r="K433" s="66"/>
      <c r="L433" s="66"/>
      <c r="M433" s="66"/>
      <c r="N433" s="66"/>
      <c r="O433" s="66"/>
      <c r="P433" s="66"/>
      <c r="Q433" s="66"/>
      <c r="R433" s="66"/>
      <c r="S433" s="66"/>
      <c r="T433" s="66"/>
      <c r="U433" s="66"/>
      <c r="V433" s="66"/>
      <c r="W433" s="66"/>
      <c r="X433" s="66"/>
      <c r="Y433" s="66"/>
      <c r="Z433" s="66"/>
      <c r="AA433" s="66"/>
      <c r="AB433" s="66"/>
      <c r="AC433" s="66"/>
      <c r="AD433" s="66"/>
      <c r="AE433" s="66"/>
      <c r="AF433" s="66"/>
      <c r="AG433" s="66"/>
      <c r="AH433" s="66"/>
      <c r="AI433" s="66"/>
      <c r="AJ433" s="66"/>
      <c r="AK433" s="66"/>
      <c r="AL433" s="66"/>
      <c r="AM433" s="66"/>
      <c r="AN433" s="66"/>
      <c r="AO433" s="66"/>
      <c r="AP433" s="66"/>
      <c r="AQ433" s="66"/>
      <c r="AR433" s="66"/>
      <c r="AS433" s="66"/>
      <c r="AT433" s="66"/>
      <c r="AU433" s="66"/>
      <c r="AV433" s="66"/>
      <c r="AW433" s="66"/>
      <c r="AX433" s="66"/>
      <c r="AY433" s="66"/>
      <c r="AZ433" s="66"/>
      <c r="BA433" s="66"/>
      <c r="BB433" s="66"/>
      <c r="BC433" s="66"/>
      <c r="BD433" s="66"/>
      <c r="BE433" s="66"/>
      <c r="BF433" s="66"/>
      <c r="BG433" s="66"/>
      <c r="BH433" s="66"/>
      <c r="BI433" s="66"/>
      <c r="BJ433" s="66"/>
      <c r="BK433" s="66"/>
      <c r="BL433" s="66"/>
      <c r="BM433" s="66"/>
      <c r="BN433" s="66"/>
      <c r="BO433" s="66"/>
      <c r="BP433" s="66"/>
      <c r="BQ433" s="66"/>
      <c r="BR433" s="66"/>
      <c r="BS433" s="66"/>
      <c r="BT433" s="66"/>
      <c r="BU433" s="66"/>
      <c r="BV433" s="66"/>
      <c r="BW433" s="66"/>
      <c r="BX433" s="66"/>
      <c r="BY433" s="66"/>
      <c r="BZ433" s="66"/>
      <c r="CA433" s="66"/>
      <c r="CB433" s="66"/>
      <c r="CC433" s="66"/>
      <c r="CD433" s="66"/>
      <c r="CE433" s="66"/>
      <c r="CF433" s="66"/>
      <c r="CG433" s="66"/>
      <c r="CH433" s="66"/>
      <c r="CI433" s="66"/>
      <c r="CJ433" s="66"/>
      <c r="CK433" s="66"/>
      <c r="CL433" s="66"/>
      <c r="CM433" s="66"/>
      <c r="CN433" s="66"/>
      <c r="CO433" s="66"/>
      <c r="CP433" s="66"/>
      <c r="CQ433" s="66"/>
      <c r="CR433" s="66"/>
      <c r="CS433" s="66"/>
      <c r="CT433" s="66"/>
      <c r="CU433" s="66"/>
      <c r="CV433" s="66"/>
      <c r="CW433" s="66"/>
      <c r="CX433" s="66"/>
      <c r="CY433" s="66"/>
      <c r="CZ433" s="66"/>
      <c r="DA433" s="66"/>
      <c r="DB433" s="66"/>
      <c r="DC433" s="66"/>
      <c r="DD433" s="66"/>
      <c r="DE433" s="66"/>
      <c r="DF433" s="66"/>
      <c r="DG433" s="66"/>
      <c r="DH433" s="66"/>
      <c r="DI433" s="66"/>
      <c r="DJ433" s="66"/>
      <c r="DK433" s="66"/>
      <c r="DL433" s="66"/>
      <c r="DM433" s="66"/>
      <c r="DN433" s="66"/>
      <c r="DO433" s="66"/>
      <c r="DP433" s="66"/>
      <c r="DQ433" s="66"/>
      <c r="DR433" s="66"/>
      <c r="DS433" s="66"/>
      <c r="DT433" s="66"/>
      <c r="DU433" s="66"/>
      <c r="DV433" s="66"/>
      <c r="DW433" s="66"/>
      <c r="DX433" s="66"/>
      <c r="DY433" s="66"/>
      <c r="DZ433" s="66"/>
      <c r="EA433" s="66"/>
      <c r="EB433" s="66"/>
      <c r="EC433" s="66"/>
      <c r="ED433" s="66"/>
      <c r="EE433" s="66"/>
      <c r="EF433" s="66"/>
      <c r="EG433" s="66"/>
      <c r="EH433" s="66"/>
      <c r="EI433" s="66"/>
      <c r="EJ433" s="66"/>
      <c r="EK433" s="66"/>
      <c r="EL433" s="66"/>
      <c r="EM433" s="66"/>
      <c r="EN433" s="66"/>
      <c r="EO433" s="66"/>
      <c r="EP433" s="66"/>
      <c r="EQ433" s="66"/>
      <c r="ER433" s="66"/>
      <c r="ES433" s="66"/>
      <c r="ET433" s="66"/>
      <c r="EU433" s="66"/>
      <c r="EV433" s="66"/>
      <c r="EW433" s="66"/>
      <c r="EX433" s="66"/>
      <c r="EY433" s="66"/>
      <c r="EZ433" s="66"/>
      <c r="FA433" s="66"/>
      <c r="FB433" s="66"/>
      <c r="FC433" s="66"/>
      <c r="FD433" s="66"/>
      <c r="FE433" s="66"/>
      <c r="FF433" s="66"/>
      <c r="FG433" s="66"/>
      <c r="FH433" s="66"/>
      <c r="FI433" s="66"/>
      <c r="FJ433" s="66"/>
      <c r="FK433" s="66"/>
      <c r="FL433" s="66"/>
      <c r="FM433" s="66"/>
      <c r="FN433" s="66"/>
      <c r="FO433" s="66"/>
      <c r="FP433" s="66"/>
      <c r="FQ433" s="66"/>
      <c r="FR433" s="66"/>
      <c r="FS433" s="66"/>
      <c r="FT433" s="66"/>
      <c r="FU433" s="66"/>
      <c r="FV433" s="66"/>
      <c r="FW433" s="66"/>
      <c r="FX433" s="66"/>
      <c r="FY433" s="66"/>
      <c r="FZ433" s="66"/>
      <c r="GA433" s="66"/>
      <c r="GB433" s="66"/>
      <c r="GC433" s="66"/>
      <c r="GD433" s="66"/>
      <c r="GE433" s="66"/>
      <c r="GF433" s="66"/>
      <c r="GG433" s="66"/>
      <c r="GH433" s="66"/>
      <c r="GI433" s="66"/>
      <c r="GJ433" s="66"/>
      <c r="GK433" s="66"/>
      <c r="GL433" s="66"/>
      <c r="GM433" s="66"/>
      <c r="GN433" s="66"/>
      <c r="GO433" s="66"/>
      <c r="GP433" s="66"/>
      <c r="GQ433" s="66"/>
      <c r="GR433" s="66"/>
      <c r="GS433" s="66"/>
      <c r="GT433" s="66"/>
      <c r="GU433" s="66"/>
      <c r="GV433" s="66"/>
      <c r="GW433" s="66"/>
      <c r="GX433" s="66"/>
      <c r="GY433" s="66"/>
      <c r="GZ433" s="66"/>
      <c r="HA433" s="66"/>
      <c r="HB433" s="66"/>
      <c r="HC433" s="66"/>
      <c r="HD433" s="66"/>
      <c r="HE433" s="66"/>
      <c r="HF433" s="66"/>
      <c r="HG433" s="66"/>
      <c r="HH433" s="66"/>
      <c r="HI433" s="66"/>
      <c r="HJ433" s="66"/>
      <c r="HK433" s="66"/>
      <c r="HL433" s="66"/>
      <c r="HM433" s="66"/>
      <c r="HN433" s="66"/>
      <c r="HO433" s="66"/>
      <c r="HP433" s="66"/>
      <c r="HQ433" s="66"/>
      <c r="HR433" s="66"/>
      <c r="HS433" s="66"/>
      <c r="HT433" s="66"/>
      <c r="HU433" s="66"/>
      <c r="HV433" s="66"/>
      <c r="HW433" s="66"/>
      <c r="HX433" s="66"/>
      <c r="HY433" s="66"/>
      <c r="HZ433" s="66"/>
      <c r="IA433" s="66"/>
      <c r="IB433" s="66"/>
      <c r="IC433" s="66"/>
      <c r="ID433" s="66"/>
      <c r="IE433" s="66"/>
      <c r="IF433" s="66"/>
      <c r="IG433" s="66"/>
      <c r="IH433" s="66"/>
      <c r="II433" s="66"/>
      <c r="IJ433" s="66"/>
      <c r="IK433" s="66"/>
      <c r="IL433" s="66"/>
      <c r="IM433" s="66"/>
      <c r="IN433" s="66"/>
      <c r="IO433" s="66"/>
      <c r="IP433" s="66"/>
      <c r="IQ433" s="66"/>
      <c r="IR433" s="66"/>
      <c r="IS433" s="66"/>
      <c r="IT433" s="66"/>
    </row>
    <row r="434" spans="1:254" s="58" customFormat="1" x14ac:dyDescent="0.25">
      <c r="A434" s="54">
        <f t="shared" ref="A434:A435" si="17">+A433+1</f>
        <v>74</v>
      </c>
      <c r="B434" s="60" t="s">
        <v>192</v>
      </c>
      <c r="C434" s="61" t="s">
        <v>13</v>
      </c>
      <c r="D434" s="61">
        <v>1</v>
      </c>
      <c r="E434" s="162">
        <v>4300000</v>
      </c>
      <c r="F434" s="67"/>
      <c r="G434" s="57"/>
      <c r="H434" s="57"/>
      <c r="I434" s="57"/>
    </row>
    <row r="435" spans="1:254" s="58" customFormat="1" x14ac:dyDescent="0.25">
      <c r="A435" s="54">
        <f t="shared" si="17"/>
        <v>75</v>
      </c>
      <c r="B435" s="60" t="s">
        <v>85</v>
      </c>
      <c r="C435" s="61" t="s">
        <v>20</v>
      </c>
      <c r="D435" s="61">
        <v>3</v>
      </c>
      <c r="E435" s="162">
        <v>8910000</v>
      </c>
      <c r="F435" s="67"/>
      <c r="G435" s="57"/>
      <c r="H435" s="57"/>
      <c r="I435" s="57"/>
    </row>
    <row r="436" spans="1:254" s="58" customFormat="1" x14ac:dyDescent="0.25">
      <c r="A436" s="105"/>
      <c r="B436" s="99" t="s">
        <v>193</v>
      </c>
      <c r="C436" s="62"/>
      <c r="D436" s="100"/>
      <c r="E436" s="101">
        <f>+E437</f>
        <v>6820000</v>
      </c>
      <c r="F436" s="63"/>
    </row>
    <row r="437" spans="1:254" s="58" customFormat="1" x14ac:dyDescent="0.25">
      <c r="A437" s="52">
        <f>+A435+1</f>
        <v>76</v>
      </c>
      <c r="B437" s="60" t="s">
        <v>194</v>
      </c>
      <c r="C437" s="61" t="s">
        <v>13</v>
      </c>
      <c r="D437" s="61">
        <v>1</v>
      </c>
      <c r="E437" s="162">
        <v>6820000</v>
      </c>
      <c r="F437" s="62"/>
      <c r="G437" s="57"/>
      <c r="H437" s="57"/>
      <c r="I437" s="57"/>
    </row>
    <row r="438" spans="1:254" s="58" customFormat="1" ht="31.5" x14ac:dyDescent="0.25">
      <c r="A438" s="52"/>
      <c r="B438" s="64" t="s">
        <v>195</v>
      </c>
      <c r="C438" s="61"/>
      <c r="D438" s="61"/>
      <c r="E438" s="161">
        <f>+SUM(E439:E441)</f>
        <v>13815000</v>
      </c>
      <c r="F438" s="62"/>
      <c r="G438" s="57"/>
      <c r="H438" s="57"/>
      <c r="I438" s="57"/>
    </row>
    <row r="439" spans="1:254" s="66" customFormat="1" ht="31.5" x14ac:dyDescent="0.25">
      <c r="A439" s="52">
        <f>+A437+1</f>
        <v>77</v>
      </c>
      <c r="B439" s="60" t="s">
        <v>196</v>
      </c>
      <c r="C439" s="61" t="s">
        <v>20</v>
      </c>
      <c r="D439" s="61">
        <v>1</v>
      </c>
      <c r="E439" s="162">
        <v>3400000</v>
      </c>
      <c r="F439" s="62"/>
      <c r="G439" s="57"/>
      <c r="H439" s="57"/>
      <c r="I439" s="57"/>
      <c r="J439" s="58"/>
      <c r="K439" s="58"/>
      <c r="L439" s="58"/>
      <c r="M439" s="58"/>
      <c r="N439" s="58"/>
      <c r="O439" s="58"/>
      <c r="P439" s="58"/>
      <c r="Q439" s="58"/>
      <c r="R439" s="58"/>
      <c r="S439" s="58"/>
      <c r="T439" s="58"/>
      <c r="U439" s="58"/>
      <c r="V439" s="58"/>
      <c r="W439" s="58"/>
      <c r="X439" s="58"/>
      <c r="Y439" s="58"/>
      <c r="Z439" s="58"/>
      <c r="AA439" s="58"/>
      <c r="AB439" s="58"/>
      <c r="AC439" s="58"/>
      <c r="AD439" s="58"/>
      <c r="AE439" s="58"/>
      <c r="AF439" s="58"/>
      <c r="AG439" s="58"/>
      <c r="AH439" s="58"/>
      <c r="AI439" s="58"/>
      <c r="AJ439" s="58"/>
      <c r="AK439" s="58"/>
      <c r="AL439" s="58"/>
      <c r="AM439" s="58"/>
      <c r="AN439" s="58"/>
      <c r="AO439" s="58"/>
      <c r="AP439" s="58"/>
      <c r="AQ439" s="58"/>
      <c r="AR439" s="58"/>
      <c r="AS439" s="58"/>
      <c r="AT439" s="58"/>
      <c r="AU439" s="58"/>
      <c r="AV439" s="58"/>
      <c r="AW439" s="58"/>
      <c r="AX439" s="58"/>
      <c r="AY439" s="58"/>
      <c r="AZ439" s="58"/>
      <c r="BA439" s="58"/>
      <c r="BB439" s="58"/>
      <c r="BC439" s="58"/>
      <c r="BD439" s="58"/>
      <c r="BE439" s="58"/>
      <c r="BF439" s="58"/>
      <c r="BG439" s="58"/>
      <c r="BH439" s="58"/>
      <c r="BI439" s="58"/>
      <c r="BJ439" s="58"/>
      <c r="BK439" s="58"/>
      <c r="BL439" s="58"/>
      <c r="BM439" s="58"/>
      <c r="BN439" s="58"/>
      <c r="BO439" s="58"/>
      <c r="BP439" s="58"/>
      <c r="BQ439" s="58"/>
      <c r="BR439" s="58"/>
      <c r="BS439" s="58"/>
      <c r="BT439" s="58"/>
      <c r="BU439" s="58"/>
      <c r="BV439" s="58"/>
      <c r="BW439" s="58"/>
      <c r="BX439" s="58"/>
      <c r="BY439" s="58"/>
      <c r="BZ439" s="58"/>
      <c r="CA439" s="58"/>
      <c r="CB439" s="58"/>
      <c r="CC439" s="58"/>
      <c r="CD439" s="58"/>
      <c r="CE439" s="58"/>
      <c r="CF439" s="58"/>
      <c r="CG439" s="58"/>
      <c r="CH439" s="58"/>
      <c r="CI439" s="58"/>
      <c r="CJ439" s="58"/>
      <c r="CK439" s="58"/>
      <c r="CL439" s="58"/>
      <c r="CM439" s="58"/>
      <c r="CN439" s="58"/>
      <c r="CO439" s="58"/>
      <c r="CP439" s="58"/>
      <c r="CQ439" s="58"/>
      <c r="CR439" s="58"/>
      <c r="CS439" s="58"/>
      <c r="CT439" s="58"/>
      <c r="CU439" s="58"/>
      <c r="CV439" s="58"/>
      <c r="CW439" s="58"/>
      <c r="CX439" s="58"/>
      <c r="CY439" s="58"/>
      <c r="CZ439" s="58"/>
      <c r="DA439" s="58"/>
      <c r="DB439" s="58"/>
      <c r="DC439" s="58"/>
      <c r="DD439" s="58"/>
      <c r="DE439" s="58"/>
      <c r="DF439" s="58"/>
      <c r="DG439" s="58"/>
      <c r="DH439" s="58"/>
      <c r="DI439" s="58"/>
      <c r="DJ439" s="58"/>
      <c r="DK439" s="58"/>
      <c r="DL439" s="58"/>
      <c r="DM439" s="58"/>
      <c r="DN439" s="58"/>
      <c r="DO439" s="58"/>
      <c r="DP439" s="58"/>
      <c r="DQ439" s="58"/>
      <c r="DR439" s="58"/>
      <c r="DS439" s="58"/>
      <c r="DT439" s="58"/>
      <c r="DU439" s="58"/>
      <c r="DV439" s="58"/>
      <c r="DW439" s="58"/>
      <c r="DX439" s="58"/>
      <c r="DY439" s="58"/>
      <c r="DZ439" s="58"/>
      <c r="EA439" s="58"/>
      <c r="EB439" s="58"/>
      <c r="EC439" s="58"/>
      <c r="ED439" s="58"/>
      <c r="EE439" s="58"/>
      <c r="EF439" s="58"/>
      <c r="EG439" s="58"/>
      <c r="EH439" s="58"/>
      <c r="EI439" s="58"/>
      <c r="EJ439" s="58"/>
      <c r="EK439" s="58"/>
      <c r="EL439" s="58"/>
      <c r="EM439" s="58"/>
      <c r="EN439" s="58"/>
      <c r="EO439" s="58"/>
      <c r="EP439" s="58"/>
      <c r="EQ439" s="58"/>
      <c r="ER439" s="58"/>
      <c r="ES439" s="58"/>
      <c r="ET439" s="58"/>
      <c r="EU439" s="58"/>
      <c r="EV439" s="58"/>
      <c r="EW439" s="58"/>
      <c r="EX439" s="58"/>
      <c r="EY439" s="58"/>
      <c r="EZ439" s="58"/>
      <c r="FA439" s="58"/>
      <c r="FB439" s="58"/>
      <c r="FC439" s="58"/>
      <c r="FD439" s="58"/>
      <c r="FE439" s="58"/>
      <c r="FF439" s="58"/>
      <c r="FG439" s="58"/>
      <c r="FH439" s="58"/>
      <c r="FI439" s="58"/>
      <c r="FJ439" s="58"/>
      <c r="FK439" s="58"/>
      <c r="FL439" s="58"/>
      <c r="FM439" s="58"/>
      <c r="FN439" s="58"/>
      <c r="FO439" s="58"/>
      <c r="FP439" s="58"/>
      <c r="FQ439" s="58"/>
      <c r="FR439" s="58"/>
      <c r="FS439" s="58"/>
      <c r="FT439" s="58"/>
      <c r="FU439" s="58"/>
      <c r="FV439" s="58"/>
      <c r="FW439" s="58"/>
      <c r="FX439" s="58"/>
      <c r="FY439" s="58"/>
      <c r="FZ439" s="58"/>
      <c r="GA439" s="58"/>
      <c r="GB439" s="58"/>
      <c r="GC439" s="58"/>
      <c r="GD439" s="58"/>
      <c r="GE439" s="58"/>
      <c r="GF439" s="58"/>
      <c r="GG439" s="58"/>
      <c r="GH439" s="58"/>
      <c r="GI439" s="58"/>
      <c r="GJ439" s="58"/>
      <c r="GK439" s="58"/>
      <c r="GL439" s="58"/>
      <c r="GM439" s="58"/>
      <c r="GN439" s="58"/>
      <c r="GO439" s="58"/>
      <c r="GP439" s="58"/>
      <c r="GQ439" s="58"/>
      <c r="GR439" s="58"/>
      <c r="GS439" s="58"/>
      <c r="GT439" s="58"/>
      <c r="GU439" s="58"/>
      <c r="GV439" s="58"/>
      <c r="GW439" s="58"/>
      <c r="GX439" s="58"/>
      <c r="GY439" s="58"/>
      <c r="GZ439" s="58"/>
      <c r="HA439" s="58"/>
      <c r="HB439" s="58"/>
      <c r="HC439" s="58"/>
      <c r="HD439" s="58"/>
      <c r="HE439" s="58"/>
      <c r="HF439" s="58"/>
      <c r="HG439" s="58"/>
      <c r="HH439" s="58"/>
      <c r="HI439" s="58"/>
      <c r="HJ439" s="58"/>
      <c r="HK439" s="58"/>
      <c r="HL439" s="58"/>
      <c r="HM439" s="58"/>
      <c r="HN439" s="58"/>
      <c r="HO439" s="58"/>
      <c r="HP439" s="58"/>
      <c r="HQ439" s="58"/>
      <c r="HR439" s="58"/>
      <c r="HS439" s="58"/>
      <c r="HT439" s="58"/>
      <c r="HU439" s="58"/>
      <c r="HV439" s="58"/>
      <c r="HW439" s="58"/>
      <c r="HX439" s="58"/>
      <c r="HY439" s="58"/>
      <c r="HZ439" s="58"/>
      <c r="IA439" s="58"/>
      <c r="IB439" s="58"/>
      <c r="IC439" s="58"/>
      <c r="ID439" s="58"/>
      <c r="IE439" s="58"/>
      <c r="IF439" s="58"/>
      <c r="IG439" s="58"/>
      <c r="IH439" s="58"/>
      <c r="II439" s="58"/>
      <c r="IJ439" s="58"/>
      <c r="IK439" s="58"/>
      <c r="IL439" s="58"/>
      <c r="IM439" s="58"/>
      <c r="IN439" s="58"/>
      <c r="IO439" s="58"/>
      <c r="IP439" s="58"/>
      <c r="IQ439" s="58"/>
      <c r="IR439" s="58"/>
      <c r="IS439" s="58"/>
      <c r="IT439" s="58"/>
    </row>
    <row r="440" spans="1:254" s="66" customFormat="1" x14ac:dyDescent="0.25">
      <c r="A440" s="52">
        <f>+A439+1</f>
        <v>78</v>
      </c>
      <c r="B440" s="60" t="s">
        <v>197</v>
      </c>
      <c r="C440" s="61" t="s">
        <v>20</v>
      </c>
      <c r="D440" s="61">
        <v>1</v>
      </c>
      <c r="E440" s="162">
        <v>570000</v>
      </c>
      <c r="F440" s="62"/>
      <c r="G440" s="57"/>
      <c r="H440" s="57"/>
      <c r="I440" s="57"/>
      <c r="J440" s="58"/>
      <c r="K440" s="58"/>
      <c r="L440" s="58"/>
      <c r="M440" s="58"/>
      <c r="N440" s="58"/>
      <c r="O440" s="58"/>
      <c r="P440" s="58"/>
      <c r="Q440" s="58"/>
      <c r="R440" s="58"/>
      <c r="S440" s="58"/>
      <c r="T440" s="58"/>
      <c r="U440" s="58"/>
      <c r="V440" s="58"/>
      <c r="W440" s="58"/>
      <c r="X440" s="58"/>
      <c r="Y440" s="58"/>
      <c r="Z440" s="58"/>
      <c r="AA440" s="58"/>
      <c r="AB440" s="58"/>
      <c r="AC440" s="58"/>
      <c r="AD440" s="58"/>
      <c r="AE440" s="58"/>
      <c r="AF440" s="58"/>
      <c r="AG440" s="58"/>
      <c r="AH440" s="58"/>
      <c r="AI440" s="58"/>
      <c r="AJ440" s="58"/>
      <c r="AK440" s="58"/>
      <c r="AL440" s="58"/>
      <c r="AM440" s="58"/>
      <c r="AN440" s="58"/>
      <c r="AO440" s="58"/>
      <c r="AP440" s="58"/>
      <c r="AQ440" s="58"/>
      <c r="AR440" s="58"/>
      <c r="AS440" s="58"/>
      <c r="AT440" s="58"/>
      <c r="AU440" s="58"/>
      <c r="AV440" s="58"/>
      <c r="AW440" s="58"/>
      <c r="AX440" s="58"/>
      <c r="AY440" s="58"/>
      <c r="AZ440" s="58"/>
      <c r="BA440" s="58"/>
      <c r="BB440" s="58"/>
      <c r="BC440" s="58"/>
      <c r="BD440" s="58"/>
      <c r="BE440" s="58"/>
      <c r="BF440" s="58"/>
      <c r="BG440" s="58"/>
      <c r="BH440" s="58"/>
      <c r="BI440" s="58"/>
      <c r="BJ440" s="58"/>
      <c r="BK440" s="58"/>
      <c r="BL440" s="58"/>
      <c r="BM440" s="58"/>
      <c r="BN440" s="58"/>
      <c r="BO440" s="58"/>
      <c r="BP440" s="58"/>
      <c r="BQ440" s="58"/>
      <c r="BR440" s="58"/>
      <c r="BS440" s="58"/>
      <c r="BT440" s="58"/>
      <c r="BU440" s="58"/>
      <c r="BV440" s="58"/>
      <c r="BW440" s="58"/>
      <c r="BX440" s="58"/>
      <c r="BY440" s="58"/>
      <c r="BZ440" s="58"/>
      <c r="CA440" s="58"/>
      <c r="CB440" s="58"/>
      <c r="CC440" s="58"/>
      <c r="CD440" s="58"/>
      <c r="CE440" s="58"/>
      <c r="CF440" s="58"/>
      <c r="CG440" s="58"/>
      <c r="CH440" s="58"/>
      <c r="CI440" s="58"/>
      <c r="CJ440" s="58"/>
      <c r="CK440" s="58"/>
      <c r="CL440" s="58"/>
      <c r="CM440" s="58"/>
      <c r="CN440" s="58"/>
      <c r="CO440" s="58"/>
      <c r="CP440" s="58"/>
      <c r="CQ440" s="58"/>
      <c r="CR440" s="58"/>
      <c r="CS440" s="58"/>
      <c r="CT440" s="58"/>
      <c r="CU440" s="58"/>
      <c r="CV440" s="58"/>
      <c r="CW440" s="58"/>
      <c r="CX440" s="58"/>
      <c r="CY440" s="58"/>
      <c r="CZ440" s="58"/>
      <c r="DA440" s="58"/>
      <c r="DB440" s="58"/>
      <c r="DC440" s="58"/>
      <c r="DD440" s="58"/>
      <c r="DE440" s="58"/>
      <c r="DF440" s="58"/>
      <c r="DG440" s="58"/>
      <c r="DH440" s="58"/>
      <c r="DI440" s="58"/>
      <c r="DJ440" s="58"/>
      <c r="DK440" s="58"/>
      <c r="DL440" s="58"/>
      <c r="DM440" s="58"/>
      <c r="DN440" s="58"/>
      <c r="DO440" s="58"/>
      <c r="DP440" s="58"/>
      <c r="DQ440" s="58"/>
      <c r="DR440" s="58"/>
      <c r="DS440" s="58"/>
      <c r="DT440" s="58"/>
      <c r="DU440" s="58"/>
      <c r="DV440" s="58"/>
      <c r="DW440" s="58"/>
      <c r="DX440" s="58"/>
      <c r="DY440" s="58"/>
      <c r="DZ440" s="58"/>
      <c r="EA440" s="58"/>
      <c r="EB440" s="58"/>
      <c r="EC440" s="58"/>
      <c r="ED440" s="58"/>
      <c r="EE440" s="58"/>
      <c r="EF440" s="58"/>
      <c r="EG440" s="58"/>
      <c r="EH440" s="58"/>
      <c r="EI440" s="58"/>
      <c r="EJ440" s="58"/>
      <c r="EK440" s="58"/>
      <c r="EL440" s="58"/>
      <c r="EM440" s="58"/>
      <c r="EN440" s="58"/>
      <c r="EO440" s="58"/>
      <c r="EP440" s="58"/>
      <c r="EQ440" s="58"/>
      <c r="ER440" s="58"/>
      <c r="ES440" s="58"/>
      <c r="ET440" s="58"/>
      <c r="EU440" s="58"/>
      <c r="EV440" s="58"/>
      <c r="EW440" s="58"/>
      <c r="EX440" s="58"/>
      <c r="EY440" s="58"/>
      <c r="EZ440" s="58"/>
      <c r="FA440" s="58"/>
      <c r="FB440" s="58"/>
      <c r="FC440" s="58"/>
      <c r="FD440" s="58"/>
      <c r="FE440" s="58"/>
      <c r="FF440" s="58"/>
      <c r="FG440" s="58"/>
      <c r="FH440" s="58"/>
      <c r="FI440" s="58"/>
      <c r="FJ440" s="58"/>
      <c r="FK440" s="58"/>
      <c r="FL440" s="58"/>
      <c r="FM440" s="58"/>
      <c r="FN440" s="58"/>
      <c r="FO440" s="58"/>
      <c r="FP440" s="58"/>
      <c r="FQ440" s="58"/>
      <c r="FR440" s="58"/>
      <c r="FS440" s="58"/>
      <c r="FT440" s="58"/>
      <c r="FU440" s="58"/>
      <c r="FV440" s="58"/>
      <c r="FW440" s="58"/>
      <c r="FX440" s="58"/>
      <c r="FY440" s="58"/>
      <c r="FZ440" s="58"/>
      <c r="GA440" s="58"/>
      <c r="GB440" s="58"/>
      <c r="GC440" s="58"/>
      <c r="GD440" s="58"/>
      <c r="GE440" s="58"/>
      <c r="GF440" s="58"/>
      <c r="GG440" s="58"/>
      <c r="GH440" s="58"/>
      <c r="GI440" s="58"/>
      <c r="GJ440" s="58"/>
      <c r="GK440" s="58"/>
      <c r="GL440" s="58"/>
      <c r="GM440" s="58"/>
      <c r="GN440" s="58"/>
      <c r="GO440" s="58"/>
      <c r="GP440" s="58"/>
      <c r="GQ440" s="58"/>
      <c r="GR440" s="58"/>
      <c r="GS440" s="58"/>
      <c r="GT440" s="58"/>
      <c r="GU440" s="58"/>
      <c r="GV440" s="58"/>
      <c r="GW440" s="58"/>
      <c r="GX440" s="58"/>
      <c r="GY440" s="58"/>
      <c r="GZ440" s="58"/>
      <c r="HA440" s="58"/>
      <c r="HB440" s="58"/>
      <c r="HC440" s="58"/>
      <c r="HD440" s="58"/>
      <c r="HE440" s="58"/>
      <c r="HF440" s="58"/>
      <c r="HG440" s="58"/>
      <c r="HH440" s="58"/>
      <c r="HI440" s="58"/>
      <c r="HJ440" s="58"/>
      <c r="HK440" s="58"/>
      <c r="HL440" s="58"/>
      <c r="HM440" s="58"/>
      <c r="HN440" s="58"/>
      <c r="HO440" s="58"/>
      <c r="HP440" s="58"/>
      <c r="HQ440" s="58"/>
      <c r="HR440" s="58"/>
      <c r="HS440" s="58"/>
      <c r="HT440" s="58"/>
      <c r="HU440" s="58"/>
      <c r="HV440" s="58"/>
      <c r="HW440" s="58"/>
      <c r="HX440" s="58"/>
      <c r="HY440" s="58"/>
      <c r="HZ440" s="58"/>
      <c r="IA440" s="58"/>
      <c r="IB440" s="58"/>
      <c r="IC440" s="58"/>
      <c r="ID440" s="58"/>
      <c r="IE440" s="58"/>
      <c r="IF440" s="58"/>
      <c r="IG440" s="58"/>
      <c r="IH440" s="58"/>
      <c r="II440" s="58"/>
      <c r="IJ440" s="58"/>
      <c r="IK440" s="58"/>
      <c r="IL440" s="58"/>
      <c r="IM440" s="58"/>
      <c r="IN440" s="58"/>
      <c r="IO440" s="58"/>
      <c r="IP440" s="58"/>
      <c r="IQ440" s="58"/>
      <c r="IR440" s="58"/>
      <c r="IS440" s="58"/>
      <c r="IT440" s="58"/>
    </row>
    <row r="441" spans="1:254" s="58" customFormat="1" x14ac:dyDescent="0.25">
      <c r="A441" s="52">
        <f>+A440+1</f>
        <v>79</v>
      </c>
      <c r="B441" s="60" t="s">
        <v>198</v>
      </c>
      <c r="C441" s="61" t="s">
        <v>20</v>
      </c>
      <c r="D441" s="61">
        <v>1</v>
      </c>
      <c r="E441" s="162">
        <v>9845000</v>
      </c>
      <c r="F441" s="62"/>
      <c r="G441" s="57"/>
      <c r="H441" s="57"/>
      <c r="I441" s="57"/>
      <c r="P441" s="66"/>
      <c r="Q441" s="66"/>
      <c r="R441" s="66"/>
      <c r="S441" s="66"/>
      <c r="T441" s="66"/>
      <c r="U441" s="66"/>
      <c r="V441" s="66"/>
      <c r="W441" s="66"/>
      <c r="X441" s="66"/>
      <c r="Y441" s="66"/>
      <c r="Z441" s="66"/>
      <c r="AA441" s="66"/>
      <c r="AB441" s="66"/>
      <c r="AC441" s="66"/>
      <c r="AD441" s="66"/>
      <c r="AE441" s="66"/>
      <c r="AF441" s="66"/>
      <c r="AG441" s="66"/>
      <c r="AH441" s="66"/>
      <c r="AI441" s="66"/>
      <c r="AJ441" s="66"/>
      <c r="AK441" s="66"/>
      <c r="AL441" s="66"/>
      <c r="AM441" s="66"/>
      <c r="AN441" s="66"/>
      <c r="AO441" s="66"/>
      <c r="AP441" s="66"/>
      <c r="AQ441" s="66"/>
      <c r="AR441" s="66"/>
      <c r="AS441" s="66"/>
      <c r="AT441" s="66"/>
      <c r="AU441" s="66"/>
      <c r="AV441" s="66"/>
      <c r="AW441" s="66"/>
      <c r="AX441" s="66"/>
      <c r="AY441" s="66"/>
      <c r="AZ441" s="66"/>
      <c r="BA441" s="66"/>
      <c r="BB441" s="66"/>
      <c r="BC441" s="66"/>
      <c r="BD441" s="66"/>
      <c r="BE441" s="66"/>
      <c r="BF441" s="66"/>
      <c r="BG441" s="66"/>
      <c r="BH441" s="66"/>
      <c r="BI441" s="66"/>
      <c r="BJ441" s="66"/>
      <c r="BK441" s="66"/>
      <c r="BL441" s="66"/>
      <c r="BM441" s="66"/>
      <c r="BN441" s="66"/>
      <c r="BO441" s="66"/>
      <c r="BP441" s="66"/>
      <c r="BQ441" s="66"/>
      <c r="BR441" s="66"/>
      <c r="BS441" s="66"/>
      <c r="BT441" s="66"/>
      <c r="BU441" s="66"/>
      <c r="BV441" s="66"/>
      <c r="BW441" s="66"/>
      <c r="BX441" s="66"/>
      <c r="BY441" s="66"/>
      <c r="BZ441" s="66"/>
      <c r="CA441" s="66"/>
      <c r="CB441" s="66"/>
      <c r="CC441" s="66"/>
      <c r="CD441" s="66"/>
      <c r="CE441" s="66"/>
      <c r="CF441" s="66"/>
      <c r="CG441" s="66"/>
      <c r="CH441" s="66"/>
      <c r="CI441" s="66"/>
      <c r="CJ441" s="66"/>
      <c r="CK441" s="66"/>
      <c r="CL441" s="66"/>
      <c r="CM441" s="66"/>
      <c r="CN441" s="66"/>
      <c r="CO441" s="66"/>
      <c r="CP441" s="66"/>
      <c r="CQ441" s="66"/>
      <c r="CR441" s="66"/>
      <c r="CS441" s="66"/>
      <c r="CT441" s="66"/>
      <c r="CU441" s="66"/>
      <c r="CV441" s="66"/>
      <c r="CW441" s="66"/>
      <c r="CX441" s="66"/>
      <c r="CY441" s="66"/>
      <c r="CZ441" s="66"/>
      <c r="DA441" s="66"/>
      <c r="DB441" s="66"/>
      <c r="DC441" s="66"/>
      <c r="DD441" s="66"/>
      <c r="DE441" s="66"/>
      <c r="DF441" s="66"/>
      <c r="DG441" s="66"/>
      <c r="DH441" s="66"/>
      <c r="DI441" s="66"/>
      <c r="DJ441" s="66"/>
      <c r="DK441" s="66"/>
      <c r="DL441" s="66"/>
      <c r="DM441" s="66"/>
      <c r="DN441" s="66"/>
      <c r="DO441" s="66"/>
      <c r="DP441" s="66"/>
      <c r="DQ441" s="66"/>
      <c r="DR441" s="66"/>
      <c r="DS441" s="66"/>
      <c r="DT441" s="66"/>
      <c r="DU441" s="66"/>
      <c r="DV441" s="66"/>
      <c r="DW441" s="66"/>
      <c r="DX441" s="66"/>
      <c r="DY441" s="66"/>
      <c r="DZ441" s="66"/>
      <c r="EA441" s="66"/>
      <c r="EB441" s="66"/>
      <c r="EC441" s="66"/>
      <c r="ED441" s="66"/>
      <c r="EE441" s="66"/>
      <c r="EF441" s="66"/>
      <c r="EG441" s="66"/>
      <c r="EH441" s="66"/>
      <c r="EI441" s="66"/>
      <c r="EJ441" s="66"/>
      <c r="EK441" s="66"/>
      <c r="EL441" s="66"/>
      <c r="EM441" s="66"/>
      <c r="EN441" s="66"/>
      <c r="EO441" s="66"/>
      <c r="EP441" s="66"/>
      <c r="EQ441" s="66"/>
      <c r="ER441" s="66"/>
      <c r="ES441" s="66"/>
      <c r="ET441" s="66"/>
      <c r="EU441" s="66"/>
      <c r="EV441" s="66"/>
      <c r="EW441" s="66"/>
      <c r="EX441" s="66"/>
      <c r="EY441" s="66"/>
      <c r="EZ441" s="66"/>
      <c r="FA441" s="66"/>
      <c r="FB441" s="66"/>
      <c r="FC441" s="66"/>
      <c r="FD441" s="66"/>
      <c r="FE441" s="66"/>
      <c r="FF441" s="66"/>
      <c r="FG441" s="66"/>
      <c r="FH441" s="66"/>
      <c r="FI441" s="66"/>
      <c r="FJ441" s="66"/>
      <c r="FK441" s="66"/>
      <c r="FL441" s="66"/>
      <c r="FM441" s="66"/>
      <c r="FN441" s="66"/>
      <c r="FO441" s="66"/>
      <c r="FP441" s="66"/>
      <c r="FQ441" s="66"/>
      <c r="FR441" s="66"/>
      <c r="FS441" s="66"/>
      <c r="FT441" s="66"/>
      <c r="FU441" s="66"/>
      <c r="FV441" s="66"/>
      <c r="FW441" s="66"/>
      <c r="FX441" s="66"/>
      <c r="FY441" s="66"/>
      <c r="FZ441" s="66"/>
      <c r="GA441" s="66"/>
      <c r="GB441" s="66"/>
      <c r="GC441" s="66"/>
      <c r="GD441" s="66"/>
      <c r="GE441" s="66"/>
      <c r="GF441" s="66"/>
      <c r="GG441" s="66"/>
      <c r="GH441" s="66"/>
      <c r="GI441" s="66"/>
      <c r="GJ441" s="66"/>
      <c r="GK441" s="66"/>
      <c r="GL441" s="66"/>
      <c r="GM441" s="66"/>
      <c r="GN441" s="66"/>
      <c r="GO441" s="66"/>
      <c r="GP441" s="66"/>
      <c r="GQ441" s="66"/>
      <c r="GR441" s="66"/>
      <c r="GS441" s="66"/>
      <c r="GT441" s="66"/>
      <c r="GU441" s="66"/>
      <c r="GV441" s="66"/>
      <c r="GW441" s="66"/>
      <c r="GX441" s="66"/>
      <c r="GY441" s="66"/>
      <c r="GZ441" s="66"/>
      <c r="HA441" s="66"/>
      <c r="HB441" s="66"/>
      <c r="HC441" s="66"/>
      <c r="HD441" s="66"/>
      <c r="HE441" s="66"/>
      <c r="HF441" s="66"/>
      <c r="HG441" s="66"/>
      <c r="HH441" s="66"/>
      <c r="HI441" s="66"/>
      <c r="HJ441" s="66"/>
      <c r="HK441" s="66"/>
      <c r="HL441" s="66"/>
      <c r="HM441" s="66"/>
      <c r="HN441" s="66"/>
      <c r="HO441" s="66"/>
      <c r="HP441" s="66"/>
      <c r="HQ441" s="66"/>
      <c r="HR441" s="66"/>
      <c r="HS441" s="66"/>
      <c r="HT441" s="66"/>
      <c r="HU441" s="66"/>
      <c r="HV441" s="66"/>
      <c r="HW441" s="66"/>
      <c r="HX441" s="66"/>
      <c r="HY441" s="66"/>
      <c r="HZ441" s="66"/>
      <c r="IA441" s="66"/>
      <c r="IB441" s="66"/>
      <c r="IC441" s="66"/>
      <c r="ID441" s="66"/>
      <c r="IE441" s="66"/>
      <c r="IF441" s="66"/>
      <c r="IG441" s="66"/>
      <c r="IH441" s="66"/>
      <c r="II441" s="66"/>
      <c r="IJ441" s="66"/>
      <c r="IK441" s="66"/>
      <c r="IL441" s="66"/>
      <c r="IM441" s="66"/>
      <c r="IN441" s="66"/>
      <c r="IO441" s="66"/>
      <c r="IP441" s="66"/>
      <c r="IQ441" s="66"/>
      <c r="IR441" s="66"/>
      <c r="IS441" s="66"/>
      <c r="IT441" s="66"/>
    </row>
    <row r="442" spans="1:254" s="58" customFormat="1" ht="31.5" x14ac:dyDescent="0.25">
      <c r="A442" s="52"/>
      <c r="B442" s="64" t="s">
        <v>199</v>
      </c>
      <c r="C442" s="61"/>
      <c r="D442" s="61"/>
      <c r="E442" s="161">
        <f>+SUM(E443:E444)</f>
        <v>38648000</v>
      </c>
      <c r="F442" s="62"/>
      <c r="G442" s="57"/>
      <c r="H442" s="57"/>
      <c r="I442" s="57"/>
      <c r="P442" s="66"/>
      <c r="Q442" s="66"/>
      <c r="R442" s="66"/>
      <c r="S442" s="66"/>
      <c r="T442" s="66"/>
      <c r="U442" s="66"/>
      <c r="V442" s="66"/>
      <c r="W442" s="66"/>
      <c r="X442" s="66"/>
      <c r="Y442" s="66"/>
      <c r="Z442" s="66"/>
      <c r="AA442" s="66"/>
      <c r="AB442" s="66"/>
      <c r="AC442" s="66"/>
      <c r="AD442" s="66"/>
      <c r="AE442" s="66"/>
      <c r="AF442" s="66"/>
      <c r="AG442" s="66"/>
      <c r="AH442" s="66"/>
      <c r="AI442" s="66"/>
      <c r="AJ442" s="66"/>
      <c r="AK442" s="66"/>
      <c r="AL442" s="66"/>
      <c r="AM442" s="66"/>
      <c r="AN442" s="66"/>
      <c r="AO442" s="66"/>
      <c r="AP442" s="66"/>
      <c r="AQ442" s="66"/>
      <c r="AR442" s="66"/>
      <c r="AS442" s="66"/>
      <c r="AT442" s="66"/>
      <c r="AU442" s="66"/>
      <c r="AV442" s="66"/>
      <c r="AW442" s="66"/>
      <c r="AX442" s="66"/>
      <c r="AY442" s="66"/>
      <c r="AZ442" s="66"/>
      <c r="BA442" s="66"/>
      <c r="BB442" s="66"/>
      <c r="BC442" s="66"/>
      <c r="BD442" s="66"/>
      <c r="BE442" s="66"/>
      <c r="BF442" s="66"/>
      <c r="BG442" s="66"/>
      <c r="BH442" s="66"/>
      <c r="BI442" s="66"/>
      <c r="BJ442" s="66"/>
      <c r="BK442" s="66"/>
      <c r="BL442" s="66"/>
      <c r="BM442" s="66"/>
      <c r="BN442" s="66"/>
      <c r="BO442" s="66"/>
      <c r="BP442" s="66"/>
      <c r="BQ442" s="66"/>
      <c r="BR442" s="66"/>
      <c r="BS442" s="66"/>
      <c r="BT442" s="66"/>
      <c r="BU442" s="66"/>
      <c r="BV442" s="66"/>
      <c r="BW442" s="66"/>
      <c r="BX442" s="66"/>
      <c r="BY442" s="66"/>
      <c r="BZ442" s="66"/>
      <c r="CA442" s="66"/>
      <c r="CB442" s="66"/>
      <c r="CC442" s="66"/>
      <c r="CD442" s="66"/>
      <c r="CE442" s="66"/>
      <c r="CF442" s="66"/>
      <c r="CG442" s="66"/>
      <c r="CH442" s="66"/>
      <c r="CI442" s="66"/>
      <c r="CJ442" s="66"/>
      <c r="CK442" s="66"/>
      <c r="CL442" s="66"/>
      <c r="CM442" s="66"/>
      <c r="CN442" s="66"/>
      <c r="CO442" s="66"/>
      <c r="CP442" s="66"/>
      <c r="CQ442" s="66"/>
      <c r="CR442" s="66"/>
      <c r="CS442" s="66"/>
      <c r="CT442" s="66"/>
      <c r="CU442" s="66"/>
      <c r="CV442" s="66"/>
      <c r="CW442" s="66"/>
      <c r="CX442" s="66"/>
      <c r="CY442" s="66"/>
      <c r="CZ442" s="66"/>
      <c r="DA442" s="66"/>
      <c r="DB442" s="66"/>
      <c r="DC442" s="66"/>
      <c r="DD442" s="66"/>
      <c r="DE442" s="66"/>
      <c r="DF442" s="66"/>
      <c r="DG442" s="66"/>
      <c r="DH442" s="66"/>
      <c r="DI442" s="66"/>
      <c r="DJ442" s="66"/>
      <c r="DK442" s="66"/>
      <c r="DL442" s="66"/>
      <c r="DM442" s="66"/>
      <c r="DN442" s="66"/>
      <c r="DO442" s="66"/>
      <c r="DP442" s="66"/>
      <c r="DQ442" s="66"/>
      <c r="DR442" s="66"/>
      <c r="DS442" s="66"/>
      <c r="DT442" s="66"/>
      <c r="DU442" s="66"/>
      <c r="DV442" s="66"/>
      <c r="DW442" s="66"/>
      <c r="DX442" s="66"/>
      <c r="DY442" s="66"/>
      <c r="DZ442" s="66"/>
      <c r="EA442" s="66"/>
      <c r="EB442" s="66"/>
      <c r="EC442" s="66"/>
      <c r="ED442" s="66"/>
      <c r="EE442" s="66"/>
      <c r="EF442" s="66"/>
      <c r="EG442" s="66"/>
      <c r="EH442" s="66"/>
      <c r="EI442" s="66"/>
      <c r="EJ442" s="66"/>
      <c r="EK442" s="66"/>
      <c r="EL442" s="66"/>
      <c r="EM442" s="66"/>
      <c r="EN442" s="66"/>
      <c r="EO442" s="66"/>
      <c r="EP442" s="66"/>
      <c r="EQ442" s="66"/>
      <c r="ER442" s="66"/>
      <c r="ES442" s="66"/>
      <c r="ET442" s="66"/>
      <c r="EU442" s="66"/>
      <c r="EV442" s="66"/>
      <c r="EW442" s="66"/>
      <c r="EX442" s="66"/>
      <c r="EY442" s="66"/>
      <c r="EZ442" s="66"/>
      <c r="FA442" s="66"/>
      <c r="FB442" s="66"/>
      <c r="FC442" s="66"/>
      <c r="FD442" s="66"/>
      <c r="FE442" s="66"/>
      <c r="FF442" s="66"/>
      <c r="FG442" s="66"/>
      <c r="FH442" s="66"/>
      <c r="FI442" s="66"/>
      <c r="FJ442" s="66"/>
      <c r="FK442" s="66"/>
      <c r="FL442" s="66"/>
      <c r="FM442" s="66"/>
      <c r="FN442" s="66"/>
      <c r="FO442" s="66"/>
      <c r="FP442" s="66"/>
      <c r="FQ442" s="66"/>
      <c r="FR442" s="66"/>
      <c r="FS442" s="66"/>
      <c r="FT442" s="66"/>
      <c r="FU442" s="66"/>
      <c r="FV442" s="66"/>
      <c r="FW442" s="66"/>
      <c r="FX442" s="66"/>
      <c r="FY442" s="66"/>
      <c r="FZ442" s="66"/>
      <c r="GA442" s="66"/>
      <c r="GB442" s="66"/>
      <c r="GC442" s="66"/>
      <c r="GD442" s="66"/>
      <c r="GE442" s="66"/>
      <c r="GF442" s="66"/>
      <c r="GG442" s="66"/>
      <c r="GH442" s="66"/>
      <c r="GI442" s="66"/>
      <c r="GJ442" s="66"/>
      <c r="GK442" s="66"/>
      <c r="GL442" s="66"/>
      <c r="GM442" s="66"/>
      <c r="GN442" s="66"/>
      <c r="GO442" s="66"/>
      <c r="GP442" s="66"/>
      <c r="GQ442" s="66"/>
      <c r="GR442" s="66"/>
      <c r="GS442" s="66"/>
      <c r="GT442" s="66"/>
      <c r="GU442" s="66"/>
      <c r="GV442" s="66"/>
      <c r="GW442" s="66"/>
      <c r="GX442" s="66"/>
      <c r="GY442" s="66"/>
      <c r="GZ442" s="66"/>
      <c r="HA442" s="66"/>
      <c r="HB442" s="66"/>
      <c r="HC442" s="66"/>
      <c r="HD442" s="66"/>
      <c r="HE442" s="66"/>
      <c r="HF442" s="66"/>
      <c r="HG442" s="66"/>
      <c r="HH442" s="66"/>
      <c r="HI442" s="66"/>
      <c r="HJ442" s="66"/>
      <c r="HK442" s="66"/>
      <c r="HL442" s="66"/>
      <c r="HM442" s="66"/>
      <c r="HN442" s="66"/>
      <c r="HO442" s="66"/>
      <c r="HP442" s="66"/>
      <c r="HQ442" s="66"/>
      <c r="HR442" s="66"/>
      <c r="HS442" s="66"/>
      <c r="HT442" s="66"/>
      <c r="HU442" s="66"/>
      <c r="HV442" s="66"/>
      <c r="HW442" s="66"/>
      <c r="HX442" s="66"/>
      <c r="HY442" s="66"/>
      <c r="HZ442" s="66"/>
      <c r="IA442" s="66"/>
      <c r="IB442" s="66"/>
      <c r="IC442" s="66"/>
      <c r="ID442" s="66"/>
      <c r="IE442" s="66"/>
      <c r="IF442" s="66"/>
      <c r="IG442" s="66"/>
      <c r="IH442" s="66"/>
      <c r="II442" s="66"/>
      <c r="IJ442" s="66"/>
      <c r="IK442" s="66"/>
      <c r="IL442" s="66"/>
      <c r="IM442" s="66"/>
      <c r="IN442" s="66"/>
      <c r="IO442" s="66"/>
      <c r="IP442" s="66"/>
      <c r="IQ442" s="66"/>
      <c r="IR442" s="66"/>
      <c r="IS442" s="66"/>
      <c r="IT442" s="66"/>
    </row>
    <row r="443" spans="1:254" s="58" customFormat="1" x14ac:dyDescent="0.25">
      <c r="A443" s="52">
        <f>+A441+1</f>
        <v>80</v>
      </c>
      <c r="B443" s="60" t="s">
        <v>200</v>
      </c>
      <c r="C443" s="61" t="s">
        <v>13</v>
      </c>
      <c r="D443" s="61">
        <v>6</v>
      </c>
      <c r="E443" s="162">
        <v>34188000</v>
      </c>
      <c r="F443" s="62"/>
      <c r="G443" s="57"/>
      <c r="H443" s="57"/>
      <c r="I443" s="57"/>
    </row>
    <row r="444" spans="1:254" s="58" customFormat="1" x14ac:dyDescent="0.25">
      <c r="A444" s="52">
        <f>+A443+1</f>
        <v>81</v>
      </c>
      <c r="B444" s="60" t="s">
        <v>201</v>
      </c>
      <c r="C444" s="61" t="s">
        <v>20</v>
      </c>
      <c r="D444" s="61">
        <v>1</v>
      </c>
      <c r="E444" s="162">
        <v>4460000</v>
      </c>
      <c r="F444" s="62"/>
      <c r="G444" s="57"/>
      <c r="H444" s="57"/>
      <c r="I444" s="57"/>
    </row>
    <row r="445" spans="1:254" s="58" customFormat="1" ht="31.5" x14ac:dyDescent="0.25">
      <c r="A445" s="52"/>
      <c r="B445" s="64" t="s">
        <v>202</v>
      </c>
      <c r="C445" s="61"/>
      <c r="D445" s="61"/>
      <c r="E445" s="161">
        <f>+E446</f>
        <v>9845000</v>
      </c>
      <c r="F445" s="62"/>
      <c r="G445" s="57"/>
      <c r="H445" s="57"/>
      <c r="I445" s="57"/>
    </row>
    <row r="446" spans="1:254" s="58" customFormat="1" x14ac:dyDescent="0.25">
      <c r="A446" s="52">
        <f>+A444+1</f>
        <v>82</v>
      </c>
      <c r="B446" s="60" t="s">
        <v>198</v>
      </c>
      <c r="C446" s="61" t="s">
        <v>20</v>
      </c>
      <c r="D446" s="61">
        <v>1</v>
      </c>
      <c r="E446" s="162">
        <v>9845000</v>
      </c>
      <c r="F446" s="62"/>
      <c r="G446" s="57"/>
      <c r="H446" s="57"/>
      <c r="I446" s="57"/>
    </row>
    <row r="447" spans="1:254" s="58" customFormat="1" x14ac:dyDescent="0.25">
      <c r="A447" s="52"/>
      <c r="B447" s="64" t="s">
        <v>203</v>
      </c>
      <c r="C447" s="61"/>
      <c r="D447" s="61"/>
      <c r="E447" s="161">
        <f>+E448</f>
        <v>1230000</v>
      </c>
      <c r="F447" s="62"/>
      <c r="G447" s="57"/>
      <c r="H447" s="57"/>
      <c r="I447" s="57"/>
    </row>
    <row r="448" spans="1:254" s="58" customFormat="1" x14ac:dyDescent="0.25">
      <c r="A448" s="52">
        <f>+A446+1</f>
        <v>83</v>
      </c>
      <c r="B448" s="60" t="s">
        <v>204</v>
      </c>
      <c r="C448" s="61" t="s">
        <v>20</v>
      </c>
      <c r="D448" s="61">
        <v>1</v>
      </c>
      <c r="E448" s="162">
        <v>1230000</v>
      </c>
      <c r="F448" s="62"/>
      <c r="G448" s="57"/>
      <c r="H448" s="57"/>
      <c r="I448" s="57"/>
    </row>
    <row r="449" spans="1:254" s="58" customFormat="1" ht="31.5" x14ac:dyDescent="0.25">
      <c r="A449" s="52"/>
      <c r="B449" s="64" t="s">
        <v>205</v>
      </c>
      <c r="C449" s="61"/>
      <c r="D449" s="61"/>
      <c r="E449" s="161">
        <f>+SUM(E450:E453)</f>
        <v>9132000</v>
      </c>
      <c r="F449" s="62"/>
      <c r="G449" s="57"/>
      <c r="H449" s="57"/>
      <c r="I449" s="57"/>
    </row>
    <row r="450" spans="1:254" s="58" customFormat="1" x14ac:dyDescent="0.25">
      <c r="A450" s="52">
        <f>+A448+1</f>
        <v>84</v>
      </c>
      <c r="B450" s="60" t="s">
        <v>206</v>
      </c>
      <c r="C450" s="61" t="s">
        <v>20</v>
      </c>
      <c r="D450" s="61">
        <v>1</v>
      </c>
      <c r="E450" s="162">
        <v>2598000</v>
      </c>
      <c r="F450" s="62"/>
      <c r="G450" s="57"/>
      <c r="H450" s="57"/>
      <c r="I450" s="57"/>
    </row>
    <row r="451" spans="1:254" s="58" customFormat="1" x14ac:dyDescent="0.25">
      <c r="A451" s="52">
        <f>+A450+1</f>
        <v>85</v>
      </c>
      <c r="B451" s="60" t="s">
        <v>208</v>
      </c>
      <c r="C451" s="61" t="s">
        <v>20</v>
      </c>
      <c r="D451" s="61">
        <v>1</v>
      </c>
      <c r="E451" s="162">
        <v>1023000</v>
      </c>
      <c r="F451" s="62"/>
      <c r="G451" s="57"/>
      <c r="H451" s="57"/>
      <c r="I451" s="57"/>
    </row>
    <row r="452" spans="1:254" s="58" customFormat="1" x14ac:dyDescent="0.25">
      <c r="A452" s="52">
        <f>+A451+1</f>
        <v>86</v>
      </c>
      <c r="B452" s="60" t="s">
        <v>209</v>
      </c>
      <c r="C452" s="61" t="s">
        <v>20</v>
      </c>
      <c r="D452" s="61">
        <v>1</v>
      </c>
      <c r="E452" s="162">
        <v>4488000</v>
      </c>
      <c r="F452" s="62"/>
      <c r="G452" s="57"/>
      <c r="H452" s="57"/>
      <c r="I452" s="57"/>
    </row>
    <row r="453" spans="1:254" s="58" customFormat="1" x14ac:dyDescent="0.25">
      <c r="A453" s="52">
        <f>+A452+1</f>
        <v>87</v>
      </c>
      <c r="B453" s="60" t="s">
        <v>210</v>
      </c>
      <c r="C453" s="61" t="s">
        <v>20</v>
      </c>
      <c r="D453" s="61">
        <v>1</v>
      </c>
      <c r="E453" s="162">
        <v>1023000</v>
      </c>
      <c r="F453" s="62"/>
      <c r="G453" s="57"/>
      <c r="H453" s="57"/>
      <c r="I453" s="57"/>
    </row>
    <row r="454" spans="1:254" s="41" customFormat="1" x14ac:dyDescent="0.25">
      <c r="A454" s="105"/>
      <c r="B454" s="99" t="s">
        <v>211</v>
      </c>
      <c r="C454" s="62"/>
      <c r="D454" s="100"/>
      <c r="E454" s="101">
        <f>+E455</f>
        <v>9845000</v>
      </c>
      <c r="F454" s="63"/>
      <c r="G454" s="58"/>
      <c r="H454" s="58"/>
      <c r="I454" s="58"/>
      <c r="J454" s="58"/>
      <c r="K454" s="58"/>
      <c r="L454" s="58"/>
      <c r="M454" s="58"/>
      <c r="N454" s="58"/>
      <c r="O454" s="58"/>
      <c r="P454" s="58"/>
      <c r="Q454" s="58"/>
      <c r="R454" s="58"/>
      <c r="S454" s="58"/>
      <c r="T454" s="58"/>
      <c r="U454" s="58"/>
      <c r="V454" s="58"/>
      <c r="W454" s="58"/>
      <c r="X454" s="58"/>
      <c r="Y454" s="58"/>
      <c r="Z454" s="58"/>
      <c r="AA454" s="58"/>
      <c r="AB454" s="58"/>
      <c r="AC454" s="58"/>
      <c r="AD454" s="58"/>
      <c r="AE454" s="58"/>
      <c r="AF454" s="58"/>
      <c r="AG454" s="58"/>
      <c r="AH454" s="58"/>
      <c r="AI454" s="58"/>
      <c r="AJ454" s="58"/>
      <c r="AK454" s="58"/>
      <c r="AL454" s="58"/>
      <c r="AM454" s="58"/>
      <c r="AN454" s="58"/>
      <c r="AO454" s="58"/>
      <c r="AP454" s="58"/>
      <c r="AQ454" s="58"/>
      <c r="AR454" s="58"/>
      <c r="AS454" s="58"/>
      <c r="AT454" s="58"/>
      <c r="AU454" s="58"/>
      <c r="AV454" s="58"/>
      <c r="AW454" s="58"/>
      <c r="AX454" s="58"/>
      <c r="AY454" s="58"/>
      <c r="AZ454" s="58"/>
      <c r="BA454" s="58"/>
      <c r="BB454" s="58"/>
      <c r="BC454" s="58"/>
      <c r="BD454" s="58"/>
      <c r="BE454" s="58"/>
      <c r="BF454" s="58"/>
      <c r="BG454" s="58"/>
      <c r="BH454" s="58"/>
      <c r="BI454" s="58"/>
      <c r="BJ454" s="58"/>
      <c r="BK454" s="58"/>
      <c r="BL454" s="58"/>
      <c r="BM454" s="58"/>
      <c r="BN454" s="58"/>
      <c r="BO454" s="58"/>
      <c r="BP454" s="58"/>
      <c r="BQ454" s="58"/>
      <c r="BR454" s="58"/>
      <c r="BS454" s="58"/>
      <c r="BT454" s="58"/>
      <c r="BU454" s="58"/>
      <c r="BV454" s="58"/>
      <c r="BW454" s="58"/>
      <c r="BX454" s="58"/>
      <c r="BY454" s="58"/>
      <c r="BZ454" s="58"/>
      <c r="CA454" s="58"/>
      <c r="CB454" s="58"/>
      <c r="CC454" s="58"/>
      <c r="CD454" s="58"/>
      <c r="CE454" s="58"/>
      <c r="CF454" s="58"/>
      <c r="CG454" s="58"/>
      <c r="CH454" s="58"/>
      <c r="CI454" s="58"/>
      <c r="CJ454" s="58"/>
      <c r="CK454" s="58"/>
      <c r="CL454" s="58"/>
      <c r="CM454" s="58"/>
      <c r="CN454" s="58"/>
      <c r="CO454" s="58"/>
      <c r="CP454" s="58"/>
      <c r="CQ454" s="58"/>
      <c r="CR454" s="58"/>
      <c r="CS454" s="58"/>
      <c r="CT454" s="58"/>
      <c r="CU454" s="58"/>
      <c r="CV454" s="58"/>
      <c r="CW454" s="58"/>
      <c r="CX454" s="58"/>
      <c r="CY454" s="58"/>
      <c r="CZ454" s="58"/>
      <c r="DA454" s="58"/>
      <c r="DB454" s="58"/>
      <c r="DC454" s="58"/>
      <c r="DD454" s="58"/>
      <c r="DE454" s="58"/>
      <c r="DF454" s="58"/>
      <c r="DG454" s="58"/>
      <c r="DH454" s="58"/>
      <c r="DI454" s="58"/>
      <c r="DJ454" s="58"/>
      <c r="DK454" s="58"/>
      <c r="DL454" s="58"/>
      <c r="DM454" s="58"/>
      <c r="DN454" s="58"/>
      <c r="DO454" s="58"/>
      <c r="DP454" s="58"/>
      <c r="DQ454" s="58"/>
      <c r="DR454" s="58"/>
      <c r="DS454" s="58"/>
      <c r="DT454" s="58"/>
      <c r="DU454" s="58"/>
      <c r="DV454" s="58"/>
      <c r="DW454" s="58"/>
      <c r="DX454" s="58"/>
      <c r="DY454" s="58"/>
      <c r="DZ454" s="58"/>
      <c r="EA454" s="58"/>
      <c r="EB454" s="58"/>
      <c r="EC454" s="58"/>
      <c r="ED454" s="58"/>
      <c r="EE454" s="58"/>
      <c r="EF454" s="58"/>
      <c r="EG454" s="58"/>
      <c r="EH454" s="58"/>
      <c r="EI454" s="58"/>
      <c r="EJ454" s="58"/>
      <c r="EK454" s="58"/>
      <c r="EL454" s="58"/>
      <c r="EM454" s="58"/>
      <c r="EN454" s="58"/>
      <c r="EO454" s="58"/>
      <c r="EP454" s="58"/>
      <c r="EQ454" s="58"/>
      <c r="ER454" s="58"/>
      <c r="ES454" s="58"/>
      <c r="ET454" s="58"/>
      <c r="EU454" s="58"/>
      <c r="EV454" s="58"/>
      <c r="EW454" s="58"/>
      <c r="EX454" s="58"/>
      <c r="EY454" s="58"/>
      <c r="EZ454" s="58"/>
      <c r="FA454" s="58"/>
      <c r="FB454" s="58"/>
      <c r="FC454" s="58"/>
      <c r="FD454" s="58"/>
      <c r="FE454" s="58"/>
      <c r="FF454" s="58"/>
      <c r="FG454" s="58"/>
      <c r="FH454" s="58"/>
      <c r="FI454" s="58"/>
      <c r="FJ454" s="58"/>
      <c r="FK454" s="58"/>
      <c r="FL454" s="58"/>
      <c r="FM454" s="58"/>
      <c r="FN454" s="58"/>
      <c r="FO454" s="58"/>
      <c r="FP454" s="58"/>
      <c r="FQ454" s="58"/>
      <c r="FR454" s="58"/>
      <c r="FS454" s="58"/>
      <c r="FT454" s="58"/>
      <c r="FU454" s="58"/>
      <c r="FV454" s="58"/>
      <c r="FW454" s="58"/>
      <c r="FX454" s="58"/>
      <c r="FY454" s="58"/>
      <c r="FZ454" s="58"/>
      <c r="GA454" s="58"/>
      <c r="GB454" s="58"/>
      <c r="GC454" s="58"/>
      <c r="GD454" s="58"/>
      <c r="GE454" s="58"/>
      <c r="GF454" s="58"/>
      <c r="GG454" s="58"/>
      <c r="GH454" s="58"/>
      <c r="GI454" s="58"/>
      <c r="GJ454" s="58"/>
      <c r="GK454" s="58"/>
      <c r="GL454" s="58"/>
      <c r="GM454" s="58"/>
      <c r="GN454" s="58"/>
      <c r="GO454" s="58"/>
      <c r="GP454" s="58"/>
      <c r="GQ454" s="58"/>
      <c r="GR454" s="58"/>
      <c r="GS454" s="58"/>
      <c r="GT454" s="58"/>
      <c r="GU454" s="58"/>
      <c r="GV454" s="58"/>
      <c r="GW454" s="58"/>
      <c r="GX454" s="58"/>
      <c r="GY454" s="58"/>
      <c r="GZ454" s="58"/>
      <c r="HA454" s="58"/>
      <c r="HB454" s="58"/>
      <c r="HC454" s="58"/>
      <c r="HD454" s="58"/>
      <c r="HE454" s="58"/>
      <c r="HF454" s="58"/>
      <c r="HG454" s="58"/>
      <c r="HH454" s="58"/>
      <c r="HI454" s="58"/>
      <c r="HJ454" s="58"/>
      <c r="HK454" s="58"/>
      <c r="HL454" s="58"/>
      <c r="HM454" s="58"/>
      <c r="HN454" s="58"/>
      <c r="HO454" s="58"/>
      <c r="HP454" s="58"/>
      <c r="HQ454" s="58"/>
      <c r="HR454" s="58"/>
      <c r="HS454" s="58"/>
      <c r="HT454" s="58"/>
      <c r="HU454" s="58"/>
      <c r="HV454" s="58"/>
      <c r="HW454" s="58"/>
      <c r="HX454" s="58"/>
      <c r="HY454" s="58"/>
      <c r="HZ454" s="58"/>
      <c r="IA454" s="58"/>
      <c r="IB454" s="58"/>
      <c r="IC454" s="58"/>
      <c r="ID454" s="58"/>
      <c r="IE454" s="58"/>
      <c r="IF454" s="58"/>
      <c r="IG454" s="58"/>
      <c r="IH454" s="58"/>
      <c r="II454" s="58"/>
      <c r="IJ454" s="58"/>
      <c r="IK454" s="58"/>
      <c r="IL454" s="58"/>
      <c r="IM454" s="58"/>
      <c r="IN454" s="58"/>
      <c r="IO454" s="58"/>
      <c r="IP454" s="58"/>
      <c r="IQ454" s="58"/>
      <c r="IR454" s="58"/>
      <c r="IS454" s="58"/>
      <c r="IT454" s="58"/>
    </row>
    <row r="455" spans="1:254" s="107" customFormat="1" x14ac:dyDescent="0.25">
      <c r="A455" s="52">
        <f>+A453+1</f>
        <v>88</v>
      </c>
      <c r="B455" s="60" t="s">
        <v>198</v>
      </c>
      <c r="C455" s="61" t="s">
        <v>20</v>
      </c>
      <c r="D455" s="61">
        <v>1</v>
      </c>
      <c r="E455" s="162">
        <v>9845000</v>
      </c>
      <c r="F455" s="62"/>
      <c r="G455" s="57"/>
      <c r="H455" s="57"/>
      <c r="I455" s="57"/>
      <c r="J455" s="58"/>
      <c r="K455" s="58"/>
      <c r="L455" s="58"/>
      <c r="M455" s="58"/>
      <c r="N455" s="58"/>
      <c r="O455" s="58"/>
      <c r="P455" s="58"/>
      <c r="Q455" s="58"/>
      <c r="R455" s="58"/>
      <c r="S455" s="58"/>
      <c r="T455" s="58"/>
      <c r="U455" s="58"/>
      <c r="V455" s="58"/>
      <c r="W455" s="58"/>
      <c r="X455" s="58"/>
      <c r="Y455" s="58"/>
      <c r="Z455" s="58"/>
      <c r="AA455" s="58"/>
      <c r="AB455" s="58"/>
      <c r="AC455" s="58"/>
      <c r="AD455" s="58"/>
      <c r="AE455" s="58"/>
      <c r="AF455" s="58"/>
      <c r="AG455" s="58"/>
      <c r="AH455" s="58"/>
      <c r="AI455" s="58"/>
      <c r="AJ455" s="58"/>
      <c r="AK455" s="58"/>
      <c r="AL455" s="58"/>
      <c r="AM455" s="58"/>
      <c r="AN455" s="58"/>
      <c r="AO455" s="58"/>
      <c r="AP455" s="58"/>
      <c r="AQ455" s="58"/>
      <c r="AR455" s="58"/>
      <c r="AS455" s="58"/>
      <c r="AT455" s="58"/>
      <c r="AU455" s="58"/>
      <c r="AV455" s="58"/>
      <c r="AW455" s="58"/>
      <c r="AX455" s="58"/>
      <c r="AY455" s="58"/>
      <c r="AZ455" s="58"/>
      <c r="BA455" s="58"/>
      <c r="BB455" s="58"/>
      <c r="BC455" s="58"/>
      <c r="BD455" s="58"/>
      <c r="BE455" s="58"/>
      <c r="BF455" s="58"/>
      <c r="BG455" s="58"/>
      <c r="BH455" s="58"/>
      <c r="BI455" s="58"/>
      <c r="BJ455" s="58"/>
      <c r="BK455" s="58"/>
      <c r="BL455" s="58"/>
      <c r="BM455" s="58"/>
      <c r="BN455" s="58"/>
      <c r="BO455" s="58"/>
      <c r="BP455" s="58"/>
      <c r="BQ455" s="58"/>
      <c r="BR455" s="58"/>
      <c r="BS455" s="58"/>
      <c r="BT455" s="58"/>
      <c r="BU455" s="58"/>
      <c r="BV455" s="58"/>
      <c r="BW455" s="58"/>
      <c r="BX455" s="58"/>
      <c r="BY455" s="58"/>
      <c r="BZ455" s="58"/>
      <c r="CA455" s="58"/>
      <c r="CB455" s="58"/>
      <c r="CC455" s="58"/>
      <c r="CD455" s="58"/>
      <c r="CE455" s="58"/>
      <c r="CF455" s="58"/>
      <c r="CG455" s="58"/>
      <c r="CH455" s="58"/>
      <c r="CI455" s="58"/>
      <c r="CJ455" s="58"/>
      <c r="CK455" s="58"/>
      <c r="CL455" s="58"/>
      <c r="CM455" s="58"/>
      <c r="CN455" s="58"/>
      <c r="CO455" s="58"/>
      <c r="CP455" s="58"/>
      <c r="CQ455" s="58"/>
      <c r="CR455" s="58"/>
      <c r="CS455" s="58"/>
      <c r="CT455" s="58"/>
      <c r="CU455" s="58"/>
      <c r="CV455" s="58"/>
      <c r="CW455" s="58"/>
      <c r="CX455" s="58"/>
      <c r="CY455" s="58"/>
      <c r="CZ455" s="58"/>
      <c r="DA455" s="58"/>
      <c r="DB455" s="58"/>
      <c r="DC455" s="58"/>
      <c r="DD455" s="58"/>
      <c r="DE455" s="58"/>
      <c r="DF455" s="58"/>
      <c r="DG455" s="58"/>
      <c r="DH455" s="58"/>
      <c r="DI455" s="58"/>
      <c r="DJ455" s="58"/>
      <c r="DK455" s="58"/>
      <c r="DL455" s="58"/>
      <c r="DM455" s="58"/>
      <c r="DN455" s="58"/>
      <c r="DO455" s="58"/>
      <c r="DP455" s="58"/>
      <c r="DQ455" s="58"/>
      <c r="DR455" s="58"/>
      <c r="DS455" s="58"/>
      <c r="DT455" s="58"/>
      <c r="DU455" s="58"/>
      <c r="DV455" s="58"/>
      <c r="DW455" s="58"/>
      <c r="DX455" s="58"/>
      <c r="DY455" s="58"/>
      <c r="DZ455" s="58"/>
      <c r="EA455" s="58"/>
      <c r="EB455" s="58"/>
      <c r="EC455" s="58"/>
      <c r="ED455" s="58"/>
      <c r="EE455" s="58"/>
      <c r="EF455" s="58"/>
      <c r="EG455" s="58"/>
      <c r="EH455" s="58"/>
      <c r="EI455" s="58"/>
      <c r="EJ455" s="58"/>
      <c r="EK455" s="58"/>
      <c r="EL455" s="58"/>
      <c r="EM455" s="58"/>
      <c r="EN455" s="58"/>
      <c r="EO455" s="58"/>
      <c r="EP455" s="58"/>
      <c r="EQ455" s="58"/>
      <c r="ER455" s="58"/>
      <c r="ES455" s="58"/>
      <c r="ET455" s="58"/>
      <c r="EU455" s="58"/>
      <c r="EV455" s="58"/>
      <c r="EW455" s="58"/>
      <c r="EX455" s="58"/>
      <c r="EY455" s="58"/>
      <c r="EZ455" s="58"/>
      <c r="FA455" s="58"/>
      <c r="FB455" s="58"/>
      <c r="FC455" s="58"/>
      <c r="FD455" s="58"/>
      <c r="FE455" s="58"/>
      <c r="FF455" s="58"/>
      <c r="FG455" s="58"/>
      <c r="FH455" s="58"/>
      <c r="FI455" s="58"/>
      <c r="FJ455" s="58"/>
      <c r="FK455" s="58"/>
      <c r="FL455" s="58"/>
      <c r="FM455" s="58"/>
      <c r="FN455" s="58"/>
      <c r="FO455" s="58"/>
      <c r="FP455" s="58"/>
      <c r="FQ455" s="58"/>
      <c r="FR455" s="58"/>
      <c r="FS455" s="58"/>
      <c r="FT455" s="58"/>
      <c r="FU455" s="58"/>
      <c r="FV455" s="58"/>
      <c r="FW455" s="58"/>
      <c r="FX455" s="58"/>
      <c r="FY455" s="58"/>
      <c r="FZ455" s="58"/>
      <c r="GA455" s="58"/>
      <c r="GB455" s="58"/>
      <c r="GC455" s="58"/>
      <c r="GD455" s="58"/>
      <c r="GE455" s="58"/>
      <c r="GF455" s="58"/>
      <c r="GG455" s="58"/>
      <c r="GH455" s="58"/>
      <c r="GI455" s="58"/>
      <c r="GJ455" s="58"/>
      <c r="GK455" s="58"/>
      <c r="GL455" s="58"/>
      <c r="GM455" s="58"/>
      <c r="GN455" s="58"/>
      <c r="GO455" s="58"/>
      <c r="GP455" s="58"/>
      <c r="GQ455" s="58"/>
      <c r="GR455" s="58"/>
      <c r="GS455" s="58"/>
      <c r="GT455" s="58"/>
      <c r="GU455" s="58"/>
      <c r="GV455" s="58"/>
      <c r="GW455" s="58"/>
      <c r="GX455" s="58"/>
      <c r="GY455" s="58"/>
      <c r="GZ455" s="58"/>
      <c r="HA455" s="58"/>
      <c r="HB455" s="58"/>
      <c r="HC455" s="58"/>
      <c r="HD455" s="58"/>
      <c r="HE455" s="58"/>
      <c r="HF455" s="58"/>
      <c r="HG455" s="58"/>
      <c r="HH455" s="58"/>
      <c r="HI455" s="58"/>
      <c r="HJ455" s="58"/>
      <c r="HK455" s="58"/>
      <c r="HL455" s="58"/>
      <c r="HM455" s="58"/>
      <c r="HN455" s="58"/>
      <c r="HO455" s="58"/>
      <c r="HP455" s="58"/>
      <c r="HQ455" s="58"/>
      <c r="HR455" s="58"/>
      <c r="HS455" s="58"/>
      <c r="HT455" s="58"/>
      <c r="HU455" s="58"/>
      <c r="HV455" s="58"/>
      <c r="HW455" s="58"/>
      <c r="HX455" s="58"/>
      <c r="HY455" s="58"/>
      <c r="HZ455" s="58"/>
      <c r="IA455" s="58"/>
      <c r="IB455" s="58"/>
      <c r="IC455" s="58"/>
      <c r="ID455" s="58"/>
      <c r="IE455" s="58"/>
      <c r="IF455" s="58"/>
      <c r="IG455" s="58"/>
      <c r="IH455" s="58"/>
      <c r="II455" s="58"/>
      <c r="IJ455" s="58"/>
      <c r="IK455" s="58"/>
      <c r="IL455" s="58"/>
      <c r="IM455" s="58"/>
      <c r="IN455" s="58"/>
      <c r="IO455" s="58"/>
      <c r="IP455" s="58"/>
      <c r="IQ455" s="58"/>
      <c r="IR455" s="58"/>
      <c r="IS455" s="58"/>
      <c r="IT455" s="58"/>
    </row>
    <row r="456" spans="1:254" s="3" customFormat="1" ht="16.5" x14ac:dyDescent="0.25">
      <c r="A456" s="2" t="s">
        <v>49</v>
      </c>
      <c r="B456" s="15" t="s">
        <v>10</v>
      </c>
      <c r="C456" s="15"/>
      <c r="D456" s="2"/>
      <c r="E456" s="169">
        <f>+E457+E473+E493+E500+E503+E506+E509+E512+E550+E555+E557+E560+E562+E564</f>
        <v>9735043529</v>
      </c>
      <c r="F456" s="4"/>
      <c r="G456" s="14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O456" s="1"/>
      <c r="DP456" s="1"/>
      <c r="DQ456" s="1"/>
      <c r="DR456" s="1"/>
      <c r="DS456" s="1"/>
      <c r="DT456" s="1"/>
      <c r="DU456" s="1"/>
      <c r="DV456" s="1"/>
      <c r="DW456" s="1"/>
      <c r="DX456" s="1"/>
      <c r="DY456" s="1"/>
      <c r="DZ456" s="1"/>
      <c r="EA456" s="1"/>
      <c r="EB456" s="1"/>
      <c r="EC456" s="1"/>
      <c r="ED456" s="1"/>
      <c r="EE456" s="1"/>
      <c r="EF456" s="1"/>
      <c r="EG456" s="1"/>
      <c r="EH456" s="1"/>
      <c r="EI456" s="1"/>
      <c r="EJ456" s="1"/>
      <c r="EK456" s="1"/>
      <c r="EL456" s="1"/>
      <c r="EM456" s="1"/>
      <c r="EN456" s="1"/>
      <c r="EO456" s="1"/>
      <c r="EP456" s="1"/>
      <c r="EQ456" s="1"/>
      <c r="ER456" s="1"/>
      <c r="ES456" s="1"/>
      <c r="ET456" s="1"/>
      <c r="EU456" s="1"/>
      <c r="EV456" s="1"/>
      <c r="EW456" s="1"/>
      <c r="EX456" s="1"/>
      <c r="EY456" s="1"/>
      <c r="EZ456" s="1"/>
      <c r="FA456" s="1"/>
      <c r="FB456" s="1"/>
      <c r="FC456" s="1"/>
      <c r="FD456" s="1"/>
      <c r="FE456" s="1"/>
      <c r="FF456" s="1"/>
      <c r="FG456" s="1"/>
      <c r="FH456" s="1"/>
      <c r="FI456" s="1"/>
      <c r="FJ456" s="1"/>
      <c r="FK456" s="1"/>
      <c r="FL456" s="1"/>
      <c r="FM456" s="1"/>
      <c r="FN456" s="1"/>
      <c r="FO456" s="1"/>
      <c r="FP456" s="1"/>
      <c r="FQ456" s="1"/>
      <c r="FR456" s="1"/>
      <c r="FS456" s="1"/>
      <c r="FT456" s="1"/>
      <c r="FU456" s="1"/>
      <c r="FV456" s="1"/>
      <c r="FW456" s="1"/>
      <c r="FX456" s="1"/>
      <c r="FY456" s="1"/>
      <c r="FZ456" s="1"/>
      <c r="GA456" s="1"/>
      <c r="GB456" s="1"/>
      <c r="GC456" s="1"/>
      <c r="GD456" s="1"/>
      <c r="GE456" s="1"/>
      <c r="GF456" s="1"/>
      <c r="GG456" s="1"/>
      <c r="GH456" s="1"/>
      <c r="GI456" s="1"/>
      <c r="GJ456" s="1"/>
      <c r="GK456" s="1"/>
      <c r="GL456" s="1"/>
      <c r="GM456" s="1"/>
      <c r="GN456" s="1"/>
      <c r="GO456" s="1"/>
      <c r="GP456" s="1"/>
      <c r="GQ456" s="1"/>
      <c r="GR456" s="1"/>
      <c r="GS456" s="1"/>
      <c r="GT456" s="1"/>
      <c r="GU456" s="1"/>
      <c r="GV456" s="1"/>
      <c r="GW456" s="1"/>
      <c r="GX456" s="1"/>
      <c r="GY456" s="1"/>
      <c r="GZ456" s="1"/>
      <c r="HA456" s="1"/>
      <c r="HB456" s="1"/>
      <c r="HC456" s="1"/>
      <c r="HD456" s="1"/>
      <c r="HE456" s="1"/>
      <c r="HF456" s="1"/>
      <c r="HG456" s="1"/>
      <c r="HH456" s="1"/>
      <c r="HI456" s="1"/>
      <c r="HJ456" s="1"/>
      <c r="HK456" s="1"/>
      <c r="HL456" s="1"/>
      <c r="HM456" s="1"/>
      <c r="HN456" s="1"/>
      <c r="HO456" s="1"/>
      <c r="HP456" s="1"/>
      <c r="HQ456" s="1"/>
      <c r="HR456" s="1"/>
      <c r="HS456" s="1"/>
      <c r="HT456" s="1"/>
      <c r="HU456" s="1"/>
      <c r="HV456" s="1"/>
      <c r="HW456" s="1"/>
      <c r="HX456" s="1"/>
      <c r="HY456" s="1"/>
      <c r="HZ456" s="1"/>
      <c r="IA456" s="1"/>
      <c r="IB456" s="1"/>
      <c r="IC456" s="1"/>
      <c r="ID456" s="1"/>
      <c r="IE456" s="1"/>
      <c r="IF456" s="1"/>
      <c r="IG456" s="1"/>
      <c r="IH456" s="1"/>
      <c r="II456" s="1"/>
      <c r="IJ456" s="1"/>
      <c r="IK456" s="1"/>
      <c r="IL456" s="1"/>
      <c r="IM456" s="1"/>
      <c r="IN456" s="1"/>
      <c r="IO456" s="1"/>
      <c r="IP456" s="1"/>
      <c r="IQ456" s="1"/>
      <c r="IR456" s="1"/>
      <c r="IS456" s="1"/>
      <c r="IT456" s="1"/>
    </row>
    <row r="457" spans="1:254" s="107" customFormat="1" ht="31.5" x14ac:dyDescent="0.25">
      <c r="A457" s="108"/>
      <c r="B457" s="109" t="s">
        <v>11</v>
      </c>
      <c r="C457" s="110"/>
      <c r="D457" s="93"/>
      <c r="E457" s="170">
        <f>+SUM(E458:E472)</f>
        <v>2929000000</v>
      </c>
      <c r="F457" s="110"/>
      <c r="G457" s="111"/>
    </row>
    <row r="458" spans="1:254" s="107" customFormat="1" x14ac:dyDescent="0.25">
      <c r="A458" s="112">
        <v>1</v>
      </c>
      <c r="B458" s="113" t="s">
        <v>12</v>
      </c>
      <c r="C458" s="112" t="s">
        <v>13</v>
      </c>
      <c r="D458" s="114">
        <v>2</v>
      </c>
      <c r="E458" s="171">
        <v>69012000</v>
      </c>
      <c r="F458" s="115"/>
      <c r="G458" s="111"/>
    </row>
    <row r="459" spans="1:254" s="107" customFormat="1" x14ac:dyDescent="0.25">
      <c r="A459" s="112">
        <f>+A458+1</f>
        <v>2</v>
      </c>
      <c r="B459" s="113" t="s">
        <v>14</v>
      </c>
      <c r="C459" s="112" t="s">
        <v>13</v>
      </c>
      <c r="D459" s="114">
        <v>2</v>
      </c>
      <c r="E459" s="171">
        <v>683300000</v>
      </c>
      <c r="F459" s="115"/>
      <c r="G459" s="111"/>
    </row>
    <row r="460" spans="1:254" s="107" customFormat="1" x14ac:dyDescent="0.25">
      <c r="A460" s="112">
        <f t="shared" ref="A460:A490" si="18">+A459+1</f>
        <v>3</v>
      </c>
      <c r="B460" s="113" t="s">
        <v>15</v>
      </c>
      <c r="C460" s="112" t="s">
        <v>13</v>
      </c>
      <c r="D460" s="114">
        <v>1</v>
      </c>
      <c r="E460" s="171">
        <v>421626000</v>
      </c>
      <c r="F460" s="115"/>
      <c r="G460" s="111"/>
    </row>
    <row r="461" spans="1:254" s="107" customFormat="1" x14ac:dyDescent="0.25">
      <c r="A461" s="112">
        <f t="shared" si="18"/>
        <v>4</v>
      </c>
      <c r="B461" s="113" t="s">
        <v>16</v>
      </c>
      <c r="C461" s="112" t="s">
        <v>13</v>
      </c>
      <c r="D461" s="114">
        <v>2</v>
      </c>
      <c r="E461" s="171">
        <v>34166000</v>
      </c>
      <c r="F461" s="115"/>
      <c r="G461" s="111"/>
    </row>
    <row r="462" spans="1:254" s="107" customFormat="1" x14ac:dyDescent="0.25">
      <c r="A462" s="112">
        <f t="shared" si="18"/>
        <v>5</v>
      </c>
      <c r="B462" s="113" t="s">
        <v>17</v>
      </c>
      <c r="C462" s="112" t="s">
        <v>13</v>
      </c>
      <c r="D462" s="114">
        <v>2</v>
      </c>
      <c r="E462" s="171">
        <v>78870000</v>
      </c>
      <c r="F462" s="115"/>
      <c r="G462" s="111"/>
    </row>
    <row r="463" spans="1:254" s="107" customFormat="1" x14ac:dyDescent="0.25">
      <c r="A463" s="112">
        <f t="shared" si="18"/>
        <v>6</v>
      </c>
      <c r="B463" s="113" t="s">
        <v>18</v>
      </c>
      <c r="C463" s="112" t="s">
        <v>13</v>
      </c>
      <c r="D463" s="114">
        <v>1</v>
      </c>
      <c r="E463" s="171">
        <v>49349000</v>
      </c>
      <c r="F463" s="115"/>
      <c r="G463" s="111"/>
    </row>
    <row r="464" spans="1:254" s="107" customFormat="1" x14ac:dyDescent="0.25">
      <c r="A464" s="112">
        <f t="shared" si="18"/>
        <v>7</v>
      </c>
      <c r="B464" s="113" t="s">
        <v>19</v>
      </c>
      <c r="C464" s="112" t="s">
        <v>20</v>
      </c>
      <c r="D464" s="114">
        <v>1</v>
      </c>
      <c r="E464" s="171">
        <v>58600000</v>
      </c>
      <c r="F464" s="115"/>
      <c r="G464" s="111"/>
    </row>
    <row r="465" spans="1:7" s="107" customFormat="1" x14ac:dyDescent="0.25">
      <c r="A465" s="112">
        <f t="shared" si="18"/>
        <v>8</v>
      </c>
      <c r="B465" s="113" t="s">
        <v>21</v>
      </c>
      <c r="C465" s="112" t="s">
        <v>13</v>
      </c>
      <c r="D465" s="114">
        <v>1</v>
      </c>
      <c r="E465" s="171">
        <v>443647000</v>
      </c>
      <c r="F465" s="115"/>
      <c r="G465" s="111"/>
    </row>
    <row r="466" spans="1:7" s="107" customFormat="1" ht="31.5" x14ac:dyDescent="0.25">
      <c r="A466" s="112">
        <f t="shared" si="18"/>
        <v>9</v>
      </c>
      <c r="B466" s="113" t="s">
        <v>22</v>
      </c>
      <c r="C466" s="112" t="s">
        <v>13</v>
      </c>
      <c r="D466" s="114">
        <v>1</v>
      </c>
      <c r="E466" s="171">
        <v>244352000</v>
      </c>
      <c r="F466" s="115"/>
      <c r="G466" s="111"/>
    </row>
    <row r="467" spans="1:7" s="107" customFormat="1" x14ac:dyDescent="0.25">
      <c r="A467" s="112">
        <f t="shared" si="18"/>
        <v>10</v>
      </c>
      <c r="B467" s="113" t="s">
        <v>23</v>
      </c>
      <c r="C467" s="112" t="s">
        <v>13</v>
      </c>
      <c r="D467" s="114">
        <v>1</v>
      </c>
      <c r="E467" s="171">
        <v>460278000</v>
      </c>
      <c r="F467" s="115"/>
      <c r="G467" s="111"/>
    </row>
    <row r="468" spans="1:7" s="107" customFormat="1" x14ac:dyDescent="0.25">
      <c r="A468" s="112">
        <f t="shared" si="18"/>
        <v>11</v>
      </c>
      <c r="B468" s="113" t="s">
        <v>24</v>
      </c>
      <c r="C468" s="112" t="s">
        <v>20</v>
      </c>
      <c r="D468" s="114">
        <v>5</v>
      </c>
      <c r="E468" s="171">
        <v>56100000</v>
      </c>
      <c r="F468" s="115"/>
      <c r="G468" s="111"/>
    </row>
    <row r="469" spans="1:7" s="107" customFormat="1" x14ac:dyDescent="0.25">
      <c r="A469" s="112">
        <f t="shared" si="18"/>
        <v>12</v>
      </c>
      <c r="B469" s="113" t="s">
        <v>25</v>
      </c>
      <c r="C469" s="112" t="s">
        <v>20</v>
      </c>
      <c r="D469" s="114">
        <v>5</v>
      </c>
      <c r="E469" s="171">
        <v>72000000</v>
      </c>
      <c r="F469" s="115"/>
      <c r="G469" s="111"/>
    </row>
    <row r="470" spans="1:7" s="107" customFormat="1" x14ac:dyDescent="0.25">
      <c r="A470" s="112">
        <f t="shared" si="18"/>
        <v>13</v>
      </c>
      <c r="B470" s="113" t="s">
        <v>26</v>
      </c>
      <c r="C470" s="112" t="s">
        <v>20</v>
      </c>
      <c r="D470" s="114">
        <v>5</v>
      </c>
      <c r="E470" s="171">
        <v>89900000</v>
      </c>
      <c r="F470" s="115"/>
      <c r="G470" s="111"/>
    </row>
    <row r="471" spans="1:7" s="107" customFormat="1" x14ac:dyDescent="0.25">
      <c r="A471" s="112">
        <f t="shared" si="18"/>
        <v>14</v>
      </c>
      <c r="B471" s="113" t="s">
        <v>27</v>
      </c>
      <c r="C471" s="112" t="s">
        <v>20</v>
      </c>
      <c r="D471" s="114">
        <v>2</v>
      </c>
      <c r="E471" s="171">
        <v>118200000</v>
      </c>
      <c r="F471" s="115"/>
      <c r="G471" s="111"/>
    </row>
    <row r="472" spans="1:7" s="107" customFormat="1" x14ac:dyDescent="0.25">
      <c r="A472" s="112">
        <f t="shared" si="18"/>
        <v>15</v>
      </c>
      <c r="B472" s="113" t="s">
        <v>28</v>
      </c>
      <c r="C472" s="112" t="s">
        <v>20</v>
      </c>
      <c r="D472" s="114">
        <v>4</v>
      </c>
      <c r="E472" s="171">
        <v>49600000</v>
      </c>
      <c r="F472" s="115"/>
      <c r="G472" s="111"/>
    </row>
    <row r="473" spans="1:7" s="107" customFormat="1" ht="31.5" x14ac:dyDescent="0.25">
      <c r="A473" s="112"/>
      <c r="B473" s="116" t="s">
        <v>29</v>
      </c>
      <c r="C473" s="112"/>
      <c r="D473" s="114"/>
      <c r="E473" s="170">
        <f>+SUM(E474:E492)</f>
        <v>5750630000</v>
      </c>
      <c r="F473" s="115"/>
      <c r="G473" s="111"/>
    </row>
    <row r="474" spans="1:7" s="107" customFormat="1" ht="31.5" x14ac:dyDescent="0.25">
      <c r="A474" s="112">
        <f>+A472+1</f>
        <v>16</v>
      </c>
      <c r="B474" s="113" t="s">
        <v>30</v>
      </c>
      <c r="C474" s="112" t="s">
        <v>13</v>
      </c>
      <c r="D474" s="114">
        <v>1</v>
      </c>
      <c r="E474" s="171">
        <v>190500000</v>
      </c>
      <c r="F474" s="115"/>
      <c r="G474" s="111"/>
    </row>
    <row r="475" spans="1:7" s="107" customFormat="1" x14ac:dyDescent="0.25">
      <c r="A475" s="112">
        <f t="shared" si="18"/>
        <v>17</v>
      </c>
      <c r="B475" s="113" t="s">
        <v>31</v>
      </c>
      <c r="C475" s="112" t="s">
        <v>13</v>
      </c>
      <c r="D475" s="114">
        <v>2</v>
      </c>
      <c r="E475" s="171">
        <v>95700000</v>
      </c>
      <c r="F475" s="115"/>
      <c r="G475" s="111"/>
    </row>
    <row r="476" spans="1:7" s="107" customFormat="1" x14ac:dyDescent="0.25">
      <c r="A476" s="112">
        <f t="shared" si="18"/>
        <v>18</v>
      </c>
      <c r="B476" s="113" t="s">
        <v>32</v>
      </c>
      <c r="C476" s="112" t="s">
        <v>13</v>
      </c>
      <c r="D476" s="114">
        <v>1</v>
      </c>
      <c r="E476" s="171">
        <v>309400000</v>
      </c>
      <c r="F476" s="115"/>
      <c r="G476" s="111"/>
    </row>
    <row r="477" spans="1:7" s="107" customFormat="1" x14ac:dyDescent="0.25">
      <c r="A477" s="112">
        <f t="shared" si="18"/>
        <v>19</v>
      </c>
      <c r="B477" s="113" t="s">
        <v>33</v>
      </c>
      <c r="C477" s="112" t="s">
        <v>13</v>
      </c>
      <c r="D477" s="114">
        <v>1</v>
      </c>
      <c r="E477" s="171">
        <v>41000000</v>
      </c>
      <c r="F477" s="115"/>
      <c r="G477" s="111"/>
    </row>
    <row r="478" spans="1:7" s="107" customFormat="1" x14ac:dyDescent="0.25">
      <c r="A478" s="112">
        <f t="shared" si="18"/>
        <v>20</v>
      </c>
      <c r="B478" s="113" t="s">
        <v>34</v>
      </c>
      <c r="C478" s="112" t="s">
        <v>20</v>
      </c>
      <c r="D478" s="114">
        <v>1</v>
      </c>
      <c r="E478" s="171">
        <v>149400000</v>
      </c>
      <c r="F478" s="115"/>
      <c r="G478" s="111"/>
    </row>
    <row r="479" spans="1:7" s="107" customFormat="1" x14ac:dyDescent="0.25">
      <c r="A479" s="112">
        <f t="shared" si="18"/>
        <v>21</v>
      </c>
      <c r="B479" s="113" t="s">
        <v>35</v>
      </c>
      <c r="C479" s="112" t="s">
        <v>20</v>
      </c>
      <c r="D479" s="114">
        <v>4</v>
      </c>
      <c r="E479" s="171">
        <v>1120880000</v>
      </c>
      <c r="F479" s="115"/>
      <c r="G479" s="111"/>
    </row>
    <row r="480" spans="1:7" s="107" customFormat="1" x14ac:dyDescent="0.25">
      <c r="A480" s="112">
        <f t="shared" si="18"/>
        <v>22</v>
      </c>
      <c r="B480" s="113" t="s">
        <v>36</v>
      </c>
      <c r="C480" s="112" t="s">
        <v>13</v>
      </c>
      <c r="D480" s="114">
        <v>1</v>
      </c>
      <c r="E480" s="171">
        <v>45580000</v>
      </c>
      <c r="F480" s="115"/>
      <c r="G480" s="111"/>
    </row>
    <row r="481" spans="1:254" s="107" customFormat="1" x14ac:dyDescent="0.25">
      <c r="A481" s="112">
        <f t="shared" si="18"/>
        <v>23</v>
      </c>
      <c r="B481" s="113" t="s">
        <v>37</v>
      </c>
      <c r="C481" s="112" t="s">
        <v>20</v>
      </c>
      <c r="D481" s="114">
        <v>1</v>
      </c>
      <c r="E481" s="171">
        <v>13370000</v>
      </c>
      <c r="F481" s="115"/>
      <c r="G481" s="111"/>
    </row>
    <row r="482" spans="1:254" s="107" customFormat="1" ht="31.5" x14ac:dyDescent="0.25">
      <c r="A482" s="112">
        <f t="shared" si="18"/>
        <v>24</v>
      </c>
      <c r="B482" s="113" t="s">
        <v>38</v>
      </c>
      <c r="C482" s="112" t="s">
        <v>20</v>
      </c>
      <c r="D482" s="114">
        <v>3</v>
      </c>
      <c r="E482" s="171">
        <v>126450000</v>
      </c>
      <c r="F482" s="115"/>
      <c r="G482" s="111"/>
    </row>
    <row r="483" spans="1:254" s="107" customFormat="1" x14ac:dyDescent="0.25">
      <c r="A483" s="112">
        <f t="shared" si="18"/>
        <v>25</v>
      </c>
      <c r="B483" s="113" t="s">
        <v>39</v>
      </c>
      <c r="C483" s="112" t="s">
        <v>20</v>
      </c>
      <c r="D483" s="114">
        <v>3</v>
      </c>
      <c r="E483" s="171">
        <v>267000000</v>
      </c>
      <c r="F483" s="115"/>
      <c r="G483" s="111"/>
    </row>
    <row r="484" spans="1:254" s="107" customFormat="1" x14ac:dyDescent="0.25">
      <c r="A484" s="112">
        <f t="shared" si="18"/>
        <v>26</v>
      </c>
      <c r="B484" s="113" t="s">
        <v>40</v>
      </c>
      <c r="C484" s="112" t="s">
        <v>20</v>
      </c>
      <c r="D484" s="114">
        <v>4</v>
      </c>
      <c r="E484" s="171">
        <v>356280000</v>
      </c>
      <c r="F484" s="115"/>
      <c r="G484" s="111"/>
    </row>
    <row r="485" spans="1:254" s="107" customFormat="1" x14ac:dyDescent="0.25">
      <c r="A485" s="112">
        <f t="shared" si="18"/>
        <v>27</v>
      </c>
      <c r="B485" s="113" t="s">
        <v>41</v>
      </c>
      <c r="C485" s="112" t="s">
        <v>20</v>
      </c>
      <c r="D485" s="114">
        <v>4</v>
      </c>
      <c r="E485" s="171">
        <v>305600000</v>
      </c>
      <c r="F485" s="115"/>
      <c r="G485" s="111"/>
    </row>
    <row r="486" spans="1:254" s="107" customFormat="1" ht="31.5" x14ac:dyDescent="0.25">
      <c r="A486" s="112">
        <f t="shared" si="18"/>
        <v>28</v>
      </c>
      <c r="B486" s="113" t="s">
        <v>42</v>
      </c>
      <c r="C486" s="112" t="s">
        <v>20</v>
      </c>
      <c r="D486" s="114">
        <v>2</v>
      </c>
      <c r="E486" s="171">
        <v>155040000</v>
      </c>
      <c r="F486" s="115"/>
      <c r="G486" s="111"/>
    </row>
    <row r="487" spans="1:254" s="107" customFormat="1" ht="31.5" x14ac:dyDescent="0.25">
      <c r="A487" s="112">
        <f t="shared" si="18"/>
        <v>29</v>
      </c>
      <c r="B487" s="113" t="s">
        <v>43</v>
      </c>
      <c r="C487" s="112" t="s">
        <v>20</v>
      </c>
      <c r="D487" s="114">
        <v>4</v>
      </c>
      <c r="E487" s="171">
        <v>209800000</v>
      </c>
      <c r="F487" s="115"/>
      <c r="G487" s="111"/>
    </row>
    <row r="488" spans="1:254" s="107" customFormat="1" ht="31.5" x14ac:dyDescent="0.25">
      <c r="A488" s="112">
        <f t="shared" si="18"/>
        <v>30</v>
      </c>
      <c r="B488" s="113" t="s">
        <v>44</v>
      </c>
      <c r="C488" s="112" t="s">
        <v>20</v>
      </c>
      <c r="D488" s="114">
        <v>2</v>
      </c>
      <c r="E488" s="171">
        <v>220200000</v>
      </c>
      <c r="F488" s="115"/>
      <c r="G488" s="111"/>
    </row>
    <row r="489" spans="1:254" ht="31.5" x14ac:dyDescent="0.25">
      <c r="A489" s="112">
        <f t="shared" si="18"/>
        <v>31</v>
      </c>
      <c r="B489" s="113" t="s">
        <v>45</v>
      </c>
      <c r="C489" s="112" t="s">
        <v>20</v>
      </c>
      <c r="D489" s="114">
        <v>1</v>
      </c>
      <c r="E489" s="171">
        <v>494950000</v>
      </c>
      <c r="F489" s="115"/>
      <c r="G489" s="111"/>
      <c r="H489" s="107"/>
      <c r="I489" s="107"/>
      <c r="J489" s="107"/>
      <c r="K489" s="107"/>
      <c r="L489" s="107"/>
      <c r="M489" s="107"/>
      <c r="N489" s="107"/>
      <c r="O489" s="107"/>
      <c r="P489" s="107"/>
      <c r="Q489" s="107"/>
      <c r="R489" s="107"/>
      <c r="S489" s="107"/>
      <c r="T489" s="107"/>
      <c r="U489" s="107"/>
      <c r="V489" s="107"/>
      <c r="W489" s="107"/>
      <c r="X489" s="107"/>
      <c r="Y489" s="107"/>
      <c r="Z489" s="107"/>
      <c r="AA489" s="107"/>
      <c r="AB489" s="107"/>
      <c r="AC489" s="107"/>
      <c r="AD489" s="107"/>
      <c r="AE489" s="107"/>
      <c r="AF489" s="107"/>
      <c r="AG489" s="107"/>
      <c r="AH489" s="107"/>
      <c r="AI489" s="107"/>
      <c r="AJ489" s="107"/>
      <c r="AK489" s="107"/>
      <c r="AL489" s="107"/>
      <c r="AM489" s="107"/>
      <c r="AN489" s="107"/>
      <c r="AO489" s="107"/>
      <c r="AP489" s="107"/>
      <c r="AQ489" s="107"/>
      <c r="AR489" s="107"/>
      <c r="AS489" s="107"/>
      <c r="AT489" s="107"/>
      <c r="AU489" s="107"/>
      <c r="AV489" s="107"/>
      <c r="AW489" s="107"/>
      <c r="AX489" s="107"/>
      <c r="AY489" s="107"/>
      <c r="AZ489" s="107"/>
      <c r="BA489" s="107"/>
      <c r="BB489" s="107"/>
      <c r="BC489" s="107"/>
      <c r="BD489" s="107"/>
      <c r="BE489" s="107"/>
      <c r="BF489" s="107"/>
      <c r="BG489" s="107"/>
      <c r="BH489" s="107"/>
      <c r="BI489" s="107"/>
      <c r="BJ489" s="107"/>
      <c r="BK489" s="107"/>
      <c r="BL489" s="107"/>
      <c r="BM489" s="107"/>
      <c r="BN489" s="107"/>
      <c r="BO489" s="107"/>
      <c r="BP489" s="107"/>
      <c r="BQ489" s="107"/>
      <c r="BR489" s="107"/>
      <c r="BS489" s="107"/>
      <c r="BT489" s="107"/>
      <c r="BU489" s="107"/>
      <c r="BV489" s="107"/>
      <c r="BW489" s="107"/>
      <c r="BX489" s="107"/>
      <c r="BY489" s="107"/>
      <c r="BZ489" s="107"/>
      <c r="CA489" s="107"/>
      <c r="CB489" s="107"/>
      <c r="CC489" s="107"/>
      <c r="CD489" s="107"/>
      <c r="CE489" s="107"/>
      <c r="CF489" s="107"/>
      <c r="CG489" s="107"/>
      <c r="CH489" s="107"/>
      <c r="CI489" s="107"/>
      <c r="CJ489" s="107"/>
      <c r="CK489" s="107"/>
      <c r="CL489" s="107"/>
      <c r="CM489" s="107"/>
      <c r="CN489" s="107"/>
      <c r="CO489" s="107"/>
      <c r="CP489" s="107"/>
      <c r="CQ489" s="107"/>
      <c r="CR489" s="107"/>
      <c r="CS489" s="107"/>
      <c r="CT489" s="107"/>
      <c r="CU489" s="107"/>
      <c r="CV489" s="107"/>
      <c r="CW489" s="107"/>
      <c r="CX489" s="107"/>
      <c r="CY489" s="107"/>
      <c r="CZ489" s="107"/>
      <c r="DA489" s="107"/>
      <c r="DB489" s="107"/>
      <c r="DC489" s="107"/>
      <c r="DD489" s="107"/>
      <c r="DE489" s="107"/>
      <c r="DF489" s="107"/>
      <c r="DG489" s="107"/>
      <c r="DH489" s="107"/>
      <c r="DI489" s="107"/>
      <c r="DJ489" s="107"/>
      <c r="DK489" s="107"/>
      <c r="DL489" s="107"/>
      <c r="DM489" s="107"/>
      <c r="DN489" s="107"/>
      <c r="DO489" s="107"/>
      <c r="DP489" s="107"/>
      <c r="DQ489" s="107"/>
      <c r="DR489" s="107"/>
      <c r="DS489" s="107"/>
      <c r="DT489" s="107"/>
      <c r="DU489" s="107"/>
      <c r="DV489" s="107"/>
      <c r="DW489" s="107"/>
      <c r="DX489" s="107"/>
      <c r="DY489" s="107"/>
      <c r="DZ489" s="107"/>
      <c r="EA489" s="107"/>
      <c r="EB489" s="107"/>
      <c r="EC489" s="107"/>
      <c r="ED489" s="107"/>
      <c r="EE489" s="107"/>
      <c r="EF489" s="107"/>
      <c r="EG489" s="107"/>
      <c r="EH489" s="107"/>
      <c r="EI489" s="107"/>
      <c r="EJ489" s="107"/>
      <c r="EK489" s="107"/>
      <c r="EL489" s="107"/>
      <c r="EM489" s="107"/>
      <c r="EN489" s="107"/>
      <c r="EO489" s="107"/>
      <c r="EP489" s="107"/>
      <c r="EQ489" s="107"/>
      <c r="ER489" s="107"/>
      <c r="ES489" s="107"/>
      <c r="ET489" s="107"/>
      <c r="EU489" s="107"/>
      <c r="EV489" s="107"/>
      <c r="EW489" s="107"/>
      <c r="EX489" s="107"/>
      <c r="EY489" s="107"/>
      <c r="EZ489" s="107"/>
      <c r="FA489" s="107"/>
      <c r="FB489" s="107"/>
      <c r="FC489" s="107"/>
      <c r="FD489" s="107"/>
      <c r="FE489" s="107"/>
      <c r="FF489" s="107"/>
      <c r="FG489" s="107"/>
      <c r="FH489" s="107"/>
      <c r="FI489" s="107"/>
      <c r="FJ489" s="107"/>
      <c r="FK489" s="107"/>
      <c r="FL489" s="107"/>
      <c r="FM489" s="107"/>
      <c r="FN489" s="107"/>
      <c r="FO489" s="107"/>
      <c r="FP489" s="107"/>
      <c r="FQ489" s="107"/>
      <c r="FR489" s="107"/>
      <c r="FS489" s="107"/>
      <c r="FT489" s="107"/>
      <c r="FU489" s="107"/>
      <c r="FV489" s="107"/>
      <c r="FW489" s="107"/>
      <c r="FX489" s="107"/>
      <c r="FY489" s="107"/>
      <c r="FZ489" s="107"/>
      <c r="GA489" s="107"/>
      <c r="GB489" s="107"/>
      <c r="GC489" s="107"/>
      <c r="GD489" s="107"/>
      <c r="GE489" s="107"/>
      <c r="GF489" s="107"/>
      <c r="GG489" s="107"/>
      <c r="GH489" s="107"/>
      <c r="GI489" s="107"/>
      <c r="GJ489" s="107"/>
      <c r="GK489" s="107"/>
      <c r="GL489" s="107"/>
      <c r="GM489" s="107"/>
      <c r="GN489" s="107"/>
      <c r="GO489" s="107"/>
      <c r="GP489" s="107"/>
      <c r="GQ489" s="107"/>
      <c r="GR489" s="107"/>
      <c r="GS489" s="107"/>
      <c r="GT489" s="107"/>
      <c r="GU489" s="107"/>
      <c r="GV489" s="107"/>
      <c r="GW489" s="107"/>
      <c r="GX489" s="107"/>
      <c r="GY489" s="107"/>
      <c r="GZ489" s="107"/>
      <c r="HA489" s="107"/>
      <c r="HB489" s="107"/>
      <c r="HC489" s="107"/>
      <c r="HD489" s="107"/>
      <c r="HE489" s="107"/>
      <c r="HF489" s="107"/>
      <c r="HG489" s="107"/>
      <c r="HH489" s="107"/>
      <c r="HI489" s="107"/>
      <c r="HJ489" s="107"/>
      <c r="HK489" s="107"/>
      <c r="HL489" s="107"/>
      <c r="HM489" s="107"/>
      <c r="HN489" s="107"/>
      <c r="HO489" s="107"/>
      <c r="HP489" s="107"/>
      <c r="HQ489" s="107"/>
      <c r="HR489" s="107"/>
      <c r="HS489" s="107"/>
      <c r="HT489" s="107"/>
      <c r="HU489" s="107"/>
      <c r="HV489" s="107"/>
      <c r="HW489" s="107"/>
      <c r="HX489" s="107"/>
      <c r="HY489" s="107"/>
      <c r="HZ489" s="107"/>
      <c r="IA489" s="107"/>
      <c r="IB489" s="107"/>
      <c r="IC489" s="107"/>
      <c r="ID489" s="107"/>
      <c r="IE489" s="107"/>
      <c r="IF489" s="107"/>
      <c r="IG489" s="107"/>
      <c r="IH489" s="107"/>
      <c r="II489" s="107"/>
      <c r="IJ489" s="107"/>
      <c r="IK489" s="107"/>
      <c r="IL489" s="107"/>
      <c r="IM489" s="107"/>
      <c r="IN489" s="107"/>
      <c r="IO489" s="107"/>
      <c r="IP489" s="107"/>
      <c r="IQ489" s="107"/>
      <c r="IR489" s="107"/>
      <c r="IS489" s="107"/>
      <c r="IT489" s="107"/>
    </row>
    <row r="490" spans="1:254" x14ac:dyDescent="0.25">
      <c r="A490" s="112">
        <f t="shared" si="18"/>
        <v>32</v>
      </c>
      <c r="B490" s="113" t="s">
        <v>46</v>
      </c>
      <c r="C490" s="112" t="s">
        <v>20</v>
      </c>
      <c r="D490" s="114">
        <v>20</v>
      </c>
      <c r="E490" s="171">
        <v>1634000000</v>
      </c>
      <c r="F490" s="115"/>
      <c r="G490" s="111"/>
      <c r="H490" s="107"/>
      <c r="I490" s="107"/>
      <c r="J490" s="107"/>
      <c r="K490" s="107"/>
      <c r="L490" s="107"/>
      <c r="M490" s="107"/>
      <c r="N490" s="107"/>
      <c r="O490" s="107"/>
      <c r="P490" s="107"/>
      <c r="Q490" s="107"/>
      <c r="R490" s="107"/>
      <c r="S490" s="107"/>
      <c r="T490" s="107"/>
      <c r="U490" s="107"/>
      <c r="V490" s="107"/>
      <c r="W490" s="107"/>
      <c r="X490" s="107"/>
      <c r="Y490" s="107"/>
      <c r="Z490" s="107"/>
      <c r="AA490" s="107"/>
      <c r="AB490" s="107"/>
      <c r="AC490" s="107"/>
      <c r="AD490" s="107"/>
      <c r="AE490" s="107"/>
      <c r="AF490" s="107"/>
      <c r="AG490" s="107"/>
      <c r="AH490" s="107"/>
      <c r="AI490" s="107"/>
      <c r="AJ490" s="107"/>
      <c r="AK490" s="107"/>
      <c r="AL490" s="107"/>
      <c r="AM490" s="107"/>
      <c r="AN490" s="107"/>
      <c r="AO490" s="107"/>
      <c r="AP490" s="107"/>
      <c r="AQ490" s="107"/>
      <c r="AR490" s="107"/>
      <c r="AS490" s="107"/>
      <c r="AT490" s="107"/>
      <c r="AU490" s="107"/>
      <c r="AV490" s="107"/>
      <c r="AW490" s="107"/>
      <c r="AX490" s="107"/>
      <c r="AY490" s="107"/>
      <c r="AZ490" s="107"/>
      <c r="BA490" s="107"/>
      <c r="BB490" s="107"/>
      <c r="BC490" s="107"/>
      <c r="BD490" s="107"/>
      <c r="BE490" s="107"/>
      <c r="BF490" s="107"/>
      <c r="BG490" s="107"/>
      <c r="BH490" s="107"/>
      <c r="BI490" s="107"/>
      <c r="BJ490" s="107"/>
      <c r="BK490" s="107"/>
      <c r="BL490" s="107"/>
      <c r="BM490" s="107"/>
      <c r="BN490" s="107"/>
      <c r="BO490" s="107"/>
      <c r="BP490" s="107"/>
      <c r="BQ490" s="107"/>
      <c r="BR490" s="107"/>
      <c r="BS490" s="107"/>
      <c r="BT490" s="107"/>
      <c r="BU490" s="107"/>
      <c r="BV490" s="107"/>
      <c r="BW490" s="107"/>
      <c r="BX490" s="107"/>
      <c r="BY490" s="107"/>
      <c r="BZ490" s="107"/>
      <c r="CA490" s="107"/>
      <c r="CB490" s="107"/>
      <c r="CC490" s="107"/>
      <c r="CD490" s="107"/>
      <c r="CE490" s="107"/>
      <c r="CF490" s="107"/>
      <c r="CG490" s="107"/>
      <c r="CH490" s="107"/>
      <c r="CI490" s="107"/>
      <c r="CJ490" s="107"/>
      <c r="CK490" s="107"/>
      <c r="CL490" s="107"/>
      <c r="CM490" s="107"/>
      <c r="CN490" s="107"/>
      <c r="CO490" s="107"/>
      <c r="CP490" s="107"/>
      <c r="CQ490" s="107"/>
      <c r="CR490" s="107"/>
      <c r="CS490" s="107"/>
      <c r="CT490" s="107"/>
      <c r="CU490" s="107"/>
      <c r="CV490" s="107"/>
      <c r="CW490" s="107"/>
      <c r="CX490" s="107"/>
      <c r="CY490" s="107"/>
      <c r="CZ490" s="107"/>
      <c r="DA490" s="107"/>
      <c r="DB490" s="107"/>
      <c r="DC490" s="107"/>
      <c r="DD490" s="107"/>
      <c r="DE490" s="107"/>
      <c r="DF490" s="107"/>
      <c r="DG490" s="107"/>
      <c r="DH490" s="107"/>
      <c r="DI490" s="107"/>
      <c r="DJ490" s="107"/>
      <c r="DK490" s="107"/>
      <c r="DL490" s="107"/>
      <c r="DM490" s="107"/>
      <c r="DN490" s="107"/>
      <c r="DO490" s="107"/>
      <c r="DP490" s="107"/>
      <c r="DQ490" s="107"/>
      <c r="DR490" s="107"/>
      <c r="DS490" s="107"/>
      <c r="DT490" s="107"/>
      <c r="DU490" s="107"/>
      <c r="DV490" s="107"/>
      <c r="DW490" s="107"/>
      <c r="DX490" s="107"/>
      <c r="DY490" s="107"/>
      <c r="DZ490" s="107"/>
      <c r="EA490" s="107"/>
      <c r="EB490" s="107"/>
      <c r="EC490" s="107"/>
      <c r="ED490" s="107"/>
      <c r="EE490" s="107"/>
      <c r="EF490" s="107"/>
      <c r="EG490" s="107"/>
      <c r="EH490" s="107"/>
      <c r="EI490" s="107"/>
      <c r="EJ490" s="107"/>
      <c r="EK490" s="107"/>
      <c r="EL490" s="107"/>
      <c r="EM490" s="107"/>
      <c r="EN490" s="107"/>
      <c r="EO490" s="107"/>
      <c r="EP490" s="107"/>
      <c r="EQ490" s="107"/>
      <c r="ER490" s="107"/>
      <c r="ES490" s="107"/>
      <c r="ET490" s="107"/>
      <c r="EU490" s="107"/>
      <c r="EV490" s="107"/>
      <c r="EW490" s="107"/>
      <c r="EX490" s="107"/>
      <c r="EY490" s="107"/>
      <c r="EZ490" s="107"/>
      <c r="FA490" s="107"/>
      <c r="FB490" s="107"/>
      <c r="FC490" s="107"/>
      <c r="FD490" s="107"/>
      <c r="FE490" s="107"/>
      <c r="FF490" s="107"/>
      <c r="FG490" s="107"/>
      <c r="FH490" s="107"/>
      <c r="FI490" s="107"/>
      <c r="FJ490" s="107"/>
      <c r="FK490" s="107"/>
      <c r="FL490" s="107"/>
      <c r="FM490" s="107"/>
      <c r="FN490" s="107"/>
      <c r="FO490" s="107"/>
      <c r="FP490" s="107"/>
      <c r="FQ490" s="107"/>
      <c r="FR490" s="107"/>
      <c r="FS490" s="107"/>
      <c r="FT490" s="107"/>
      <c r="FU490" s="107"/>
      <c r="FV490" s="107"/>
      <c r="FW490" s="107"/>
      <c r="FX490" s="107"/>
      <c r="FY490" s="107"/>
      <c r="FZ490" s="107"/>
      <c r="GA490" s="107"/>
      <c r="GB490" s="107"/>
      <c r="GC490" s="107"/>
      <c r="GD490" s="107"/>
      <c r="GE490" s="107"/>
      <c r="GF490" s="107"/>
      <c r="GG490" s="107"/>
      <c r="GH490" s="107"/>
      <c r="GI490" s="107"/>
      <c r="GJ490" s="107"/>
      <c r="GK490" s="107"/>
      <c r="GL490" s="107"/>
      <c r="GM490" s="107"/>
      <c r="GN490" s="107"/>
      <c r="GO490" s="107"/>
      <c r="GP490" s="107"/>
      <c r="GQ490" s="107"/>
      <c r="GR490" s="107"/>
      <c r="GS490" s="107"/>
      <c r="GT490" s="107"/>
      <c r="GU490" s="107"/>
      <c r="GV490" s="107"/>
      <c r="GW490" s="107"/>
      <c r="GX490" s="107"/>
      <c r="GY490" s="107"/>
      <c r="GZ490" s="107"/>
      <c r="HA490" s="107"/>
      <c r="HB490" s="107"/>
      <c r="HC490" s="107"/>
      <c r="HD490" s="107"/>
      <c r="HE490" s="107"/>
      <c r="HF490" s="107"/>
      <c r="HG490" s="107"/>
      <c r="HH490" s="107"/>
      <c r="HI490" s="107"/>
      <c r="HJ490" s="107"/>
      <c r="HK490" s="107"/>
      <c r="HL490" s="107"/>
      <c r="HM490" s="107"/>
      <c r="HN490" s="107"/>
      <c r="HO490" s="107"/>
      <c r="HP490" s="107"/>
      <c r="HQ490" s="107"/>
      <c r="HR490" s="107"/>
      <c r="HS490" s="107"/>
      <c r="HT490" s="107"/>
      <c r="HU490" s="107"/>
      <c r="HV490" s="107"/>
      <c r="HW490" s="107"/>
      <c r="HX490" s="107"/>
      <c r="HY490" s="107"/>
      <c r="HZ490" s="107"/>
      <c r="IA490" s="107"/>
      <c r="IB490" s="107"/>
      <c r="IC490" s="107"/>
      <c r="ID490" s="107"/>
      <c r="IE490" s="107"/>
      <c r="IF490" s="107"/>
      <c r="IG490" s="107"/>
      <c r="IH490" s="107"/>
      <c r="II490" s="107"/>
      <c r="IJ490" s="107"/>
      <c r="IK490" s="107"/>
      <c r="IL490" s="107"/>
      <c r="IM490" s="107"/>
      <c r="IN490" s="107"/>
      <c r="IO490" s="107"/>
      <c r="IP490" s="107"/>
      <c r="IQ490" s="107"/>
      <c r="IR490" s="107"/>
      <c r="IS490" s="107"/>
      <c r="IT490" s="107"/>
    </row>
    <row r="491" spans="1:254" s="107" customFormat="1" ht="31.5" x14ac:dyDescent="0.25">
      <c r="A491" s="117">
        <f>+'[1]119 (2)'!A16+1</f>
        <v>3</v>
      </c>
      <c r="B491" s="118" t="s">
        <v>47</v>
      </c>
      <c r="C491" s="119" t="s">
        <v>20</v>
      </c>
      <c r="D491" s="119">
        <v>1</v>
      </c>
      <c r="E491" s="171">
        <v>9650000</v>
      </c>
      <c r="F491" s="110"/>
      <c r="G491" s="120"/>
      <c r="H491" s="36"/>
      <c r="I491" s="36"/>
      <c r="J491" s="36"/>
      <c r="K491" s="29"/>
      <c r="L491" s="29"/>
      <c r="M491" s="29"/>
      <c r="N491" s="29"/>
      <c r="O491" s="29"/>
      <c r="P491" s="29"/>
      <c r="Q491" s="29"/>
      <c r="R491" s="29"/>
      <c r="S491" s="29"/>
      <c r="T491" s="29"/>
      <c r="U491" s="29"/>
      <c r="V491" s="29"/>
      <c r="W491" s="29"/>
      <c r="X491" s="29"/>
      <c r="Y491" s="29"/>
      <c r="Z491" s="29"/>
      <c r="AA491" s="29"/>
      <c r="AB491" s="29"/>
      <c r="AC491" s="29"/>
      <c r="AD491" s="29"/>
      <c r="AE491" s="29"/>
      <c r="AF491" s="29"/>
      <c r="AG491" s="29"/>
      <c r="AH491" s="29"/>
      <c r="AI491" s="29"/>
      <c r="AJ491" s="29"/>
      <c r="AK491" s="29"/>
      <c r="AL491" s="29"/>
      <c r="AM491" s="29"/>
      <c r="AN491" s="29"/>
      <c r="AO491" s="29"/>
      <c r="AP491" s="29"/>
      <c r="AQ491" s="29"/>
      <c r="AR491" s="29"/>
      <c r="AS491" s="29"/>
      <c r="AT491" s="29"/>
      <c r="AU491" s="29"/>
      <c r="AV491" s="29"/>
      <c r="AW491" s="29"/>
      <c r="AX491" s="29"/>
      <c r="AY491" s="29"/>
      <c r="AZ491" s="29"/>
      <c r="BA491" s="29"/>
      <c r="BB491" s="29"/>
      <c r="BC491" s="29"/>
      <c r="BD491" s="29"/>
      <c r="BE491" s="29"/>
      <c r="BF491" s="29"/>
      <c r="BG491" s="29"/>
      <c r="BH491" s="29"/>
      <c r="BI491" s="29"/>
      <c r="BJ491" s="29"/>
      <c r="BK491" s="29"/>
      <c r="BL491" s="29"/>
      <c r="BM491" s="29"/>
      <c r="BN491" s="29"/>
      <c r="BO491" s="29"/>
      <c r="BP491" s="29"/>
      <c r="BQ491" s="29"/>
      <c r="BR491" s="29"/>
      <c r="BS491" s="29"/>
      <c r="BT491" s="29"/>
      <c r="BU491" s="29"/>
      <c r="BV491" s="29"/>
      <c r="BW491" s="29"/>
      <c r="BX491" s="29"/>
      <c r="BY491" s="29"/>
      <c r="BZ491" s="29"/>
      <c r="CA491" s="29"/>
      <c r="CB491" s="29"/>
      <c r="CC491" s="29"/>
      <c r="CD491" s="29"/>
      <c r="CE491" s="29"/>
      <c r="CF491" s="29"/>
      <c r="CG491" s="29"/>
      <c r="CH491" s="29"/>
      <c r="CI491" s="29"/>
      <c r="CJ491" s="29"/>
      <c r="CK491" s="29"/>
      <c r="CL491" s="29"/>
      <c r="CM491" s="29"/>
      <c r="CN491" s="29"/>
      <c r="CO491" s="29"/>
      <c r="CP491" s="29"/>
      <c r="CQ491" s="29"/>
      <c r="CR491" s="29"/>
      <c r="CS491" s="29"/>
      <c r="CT491" s="29"/>
      <c r="CU491" s="29"/>
      <c r="CV491" s="29"/>
      <c r="CW491" s="29"/>
      <c r="CX491" s="29"/>
      <c r="CY491" s="29"/>
      <c r="CZ491" s="29"/>
      <c r="DA491" s="29"/>
      <c r="DB491" s="29"/>
      <c r="DC491" s="29"/>
      <c r="DD491" s="29"/>
      <c r="DE491" s="29"/>
      <c r="DF491" s="29"/>
      <c r="DG491" s="29"/>
      <c r="DH491" s="29"/>
      <c r="DI491" s="29"/>
      <c r="DJ491" s="29"/>
      <c r="DK491" s="29"/>
      <c r="DL491" s="29"/>
      <c r="DM491" s="29"/>
      <c r="DN491" s="29"/>
      <c r="DO491" s="29"/>
      <c r="DP491" s="29"/>
      <c r="DQ491" s="29"/>
      <c r="DR491" s="29"/>
      <c r="DS491" s="29"/>
      <c r="DT491" s="29"/>
      <c r="DU491" s="29"/>
      <c r="DV491" s="29"/>
      <c r="DW491" s="29"/>
      <c r="DX491" s="29"/>
      <c r="DY491" s="29"/>
      <c r="DZ491" s="29"/>
      <c r="EA491" s="29"/>
      <c r="EB491" s="29"/>
      <c r="EC491" s="29"/>
      <c r="ED491" s="29"/>
      <c r="EE491" s="29"/>
      <c r="EF491" s="29"/>
      <c r="EG491" s="29"/>
      <c r="EH491" s="29"/>
      <c r="EI491" s="29"/>
      <c r="EJ491" s="29"/>
      <c r="EK491" s="29"/>
      <c r="EL491" s="29"/>
      <c r="EM491" s="29"/>
      <c r="EN491" s="29"/>
      <c r="EO491" s="29"/>
      <c r="EP491" s="29"/>
      <c r="EQ491" s="29"/>
      <c r="ER491" s="29"/>
      <c r="ES491" s="29"/>
      <c r="ET491" s="29"/>
      <c r="EU491" s="29"/>
      <c r="EV491" s="29"/>
      <c r="EW491" s="29"/>
      <c r="EX491" s="29"/>
      <c r="EY491" s="29"/>
      <c r="EZ491" s="29"/>
      <c r="FA491" s="29"/>
      <c r="FB491" s="29"/>
      <c r="FC491" s="29"/>
      <c r="FD491" s="29"/>
      <c r="FE491" s="29"/>
      <c r="FF491" s="29"/>
      <c r="FG491" s="29"/>
      <c r="FH491" s="29"/>
      <c r="FI491" s="29"/>
      <c r="FJ491" s="29"/>
      <c r="FK491" s="29"/>
      <c r="FL491" s="29"/>
      <c r="FM491" s="29"/>
      <c r="FN491" s="29"/>
      <c r="FO491" s="29"/>
      <c r="FP491" s="29"/>
      <c r="FQ491" s="29"/>
      <c r="FR491" s="29"/>
      <c r="FS491" s="29"/>
      <c r="FT491" s="29"/>
      <c r="FU491" s="29"/>
      <c r="FV491" s="29"/>
      <c r="FW491" s="29"/>
      <c r="FX491" s="29"/>
      <c r="FY491" s="29"/>
      <c r="FZ491" s="29"/>
      <c r="GA491" s="29"/>
      <c r="GB491" s="29"/>
      <c r="GC491" s="29"/>
      <c r="GD491" s="29"/>
      <c r="GE491" s="29"/>
      <c r="GF491" s="29"/>
      <c r="GG491" s="29"/>
      <c r="GH491" s="29"/>
      <c r="GI491" s="29"/>
      <c r="GJ491" s="29"/>
      <c r="GK491" s="29"/>
      <c r="GL491" s="29"/>
      <c r="GM491" s="29"/>
      <c r="GN491" s="29"/>
      <c r="GO491" s="29"/>
      <c r="GP491" s="29"/>
      <c r="GQ491" s="29"/>
      <c r="GR491" s="29"/>
      <c r="GS491" s="29"/>
      <c r="GT491" s="29"/>
      <c r="GU491" s="29"/>
      <c r="GV491" s="29"/>
      <c r="GW491" s="29"/>
      <c r="GX491" s="29"/>
      <c r="GY491" s="29"/>
      <c r="GZ491" s="29"/>
      <c r="HA491" s="29"/>
      <c r="HB491" s="29"/>
      <c r="HC491" s="29"/>
      <c r="HD491" s="29"/>
      <c r="HE491" s="29"/>
      <c r="HF491" s="29"/>
      <c r="HG491" s="29"/>
      <c r="HH491" s="29"/>
      <c r="HI491" s="29"/>
      <c r="HJ491" s="29"/>
      <c r="HK491" s="29"/>
      <c r="HL491" s="29"/>
      <c r="HM491" s="29"/>
      <c r="HN491" s="29"/>
      <c r="HO491" s="29"/>
      <c r="HP491" s="29"/>
      <c r="HQ491" s="29"/>
      <c r="HR491" s="29"/>
      <c r="HS491" s="29"/>
      <c r="HT491" s="29"/>
      <c r="HU491" s="29"/>
      <c r="HV491" s="29"/>
      <c r="HW491" s="29"/>
      <c r="HX491" s="29"/>
      <c r="HY491" s="29"/>
      <c r="HZ491" s="29"/>
      <c r="IA491" s="29"/>
      <c r="IB491" s="29"/>
      <c r="IC491" s="29"/>
      <c r="ID491" s="29"/>
      <c r="IE491" s="29"/>
      <c r="IF491" s="29"/>
      <c r="IG491" s="29"/>
      <c r="IH491" s="29"/>
      <c r="II491" s="29"/>
      <c r="IJ491" s="29"/>
      <c r="IK491" s="29"/>
      <c r="IL491" s="29"/>
      <c r="IM491" s="29"/>
      <c r="IN491" s="29"/>
      <c r="IO491" s="29"/>
      <c r="IP491" s="29"/>
      <c r="IQ491" s="29"/>
      <c r="IR491" s="29"/>
      <c r="IS491" s="29"/>
      <c r="IT491" s="29"/>
    </row>
    <row r="492" spans="1:254" s="107" customFormat="1" x14ac:dyDescent="0.25">
      <c r="A492" s="117">
        <f>+A491+1</f>
        <v>4</v>
      </c>
      <c r="B492" s="121" t="s">
        <v>48</v>
      </c>
      <c r="C492" s="122" t="s">
        <v>20</v>
      </c>
      <c r="D492" s="122">
        <v>2</v>
      </c>
      <c r="E492" s="171">
        <v>5830000</v>
      </c>
      <c r="F492" s="110"/>
      <c r="G492" s="120"/>
      <c r="H492" s="36"/>
      <c r="I492" s="36"/>
      <c r="J492" s="36"/>
      <c r="K492" s="29"/>
      <c r="L492" s="29"/>
      <c r="M492" s="29"/>
      <c r="N492" s="29"/>
      <c r="O492" s="29"/>
      <c r="P492" s="29"/>
      <c r="Q492" s="29"/>
      <c r="R492" s="29"/>
      <c r="S492" s="29"/>
      <c r="T492" s="29"/>
      <c r="U492" s="29"/>
      <c r="V492" s="29"/>
      <c r="W492" s="29"/>
      <c r="X492" s="29"/>
      <c r="Y492" s="29"/>
      <c r="Z492" s="29"/>
      <c r="AA492" s="29"/>
      <c r="AB492" s="29"/>
      <c r="AC492" s="29"/>
      <c r="AD492" s="29"/>
      <c r="AE492" s="29"/>
      <c r="AF492" s="29"/>
      <c r="AG492" s="29"/>
      <c r="AH492" s="29"/>
      <c r="AI492" s="29"/>
      <c r="AJ492" s="29"/>
      <c r="AK492" s="29"/>
      <c r="AL492" s="29"/>
      <c r="AM492" s="29"/>
      <c r="AN492" s="29"/>
      <c r="AO492" s="29"/>
      <c r="AP492" s="29"/>
      <c r="AQ492" s="29"/>
      <c r="AR492" s="29"/>
      <c r="AS492" s="29"/>
      <c r="AT492" s="29"/>
      <c r="AU492" s="29"/>
      <c r="AV492" s="29"/>
      <c r="AW492" s="29"/>
      <c r="AX492" s="29"/>
      <c r="AY492" s="29"/>
      <c r="AZ492" s="29"/>
      <c r="BA492" s="29"/>
      <c r="BB492" s="29"/>
      <c r="BC492" s="29"/>
      <c r="BD492" s="29"/>
      <c r="BE492" s="29"/>
      <c r="BF492" s="29"/>
      <c r="BG492" s="29"/>
      <c r="BH492" s="29"/>
      <c r="BI492" s="29"/>
      <c r="BJ492" s="29"/>
      <c r="BK492" s="29"/>
      <c r="BL492" s="29"/>
      <c r="BM492" s="29"/>
      <c r="BN492" s="29"/>
      <c r="BO492" s="29"/>
      <c r="BP492" s="29"/>
      <c r="BQ492" s="29"/>
      <c r="BR492" s="29"/>
      <c r="BS492" s="29"/>
      <c r="BT492" s="29"/>
      <c r="BU492" s="29"/>
      <c r="BV492" s="29"/>
      <c r="BW492" s="29"/>
      <c r="BX492" s="29"/>
      <c r="BY492" s="29"/>
      <c r="BZ492" s="29"/>
      <c r="CA492" s="29"/>
      <c r="CB492" s="29"/>
      <c r="CC492" s="29"/>
      <c r="CD492" s="29"/>
      <c r="CE492" s="29"/>
      <c r="CF492" s="29"/>
      <c r="CG492" s="29"/>
      <c r="CH492" s="29"/>
      <c r="CI492" s="29"/>
      <c r="CJ492" s="29"/>
      <c r="CK492" s="29"/>
      <c r="CL492" s="29"/>
      <c r="CM492" s="29"/>
      <c r="CN492" s="29"/>
      <c r="CO492" s="29"/>
      <c r="CP492" s="29"/>
      <c r="CQ492" s="29"/>
      <c r="CR492" s="29"/>
      <c r="CS492" s="29"/>
      <c r="CT492" s="29"/>
      <c r="CU492" s="29"/>
      <c r="CV492" s="29"/>
      <c r="CW492" s="29"/>
      <c r="CX492" s="29"/>
      <c r="CY492" s="29"/>
      <c r="CZ492" s="29"/>
      <c r="DA492" s="29"/>
      <c r="DB492" s="29"/>
      <c r="DC492" s="29"/>
      <c r="DD492" s="29"/>
      <c r="DE492" s="29"/>
      <c r="DF492" s="29"/>
      <c r="DG492" s="29"/>
      <c r="DH492" s="29"/>
      <c r="DI492" s="29"/>
      <c r="DJ492" s="29"/>
      <c r="DK492" s="29"/>
      <c r="DL492" s="29"/>
      <c r="DM492" s="29"/>
      <c r="DN492" s="29"/>
      <c r="DO492" s="29"/>
      <c r="DP492" s="29"/>
      <c r="DQ492" s="29"/>
      <c r="DR492" s="29"/>
      <c r="DS492" s="29"/>
      <c r="DT492" s="29"/>
      <c r="DU492" s="29"/>
      <c r="DV492" s="29"/>
      <c r="DW492" s="29"/>
      <c r="DX492" s="29"/>
      <c r="DY492" s="29"/>
      <c r="DZ492" s="29"/>
      <c r="EA492" s="29"/>
      <c r="EB492" s="29"/>
      <c r="EC492" s="29"/>
      <c r="ED492" s="29"/>
      <c r="EE492" s="29"/>
      <c r="EF492" s="29"/>
      <c r="EG492" s="29"/>
      <c r="EH492" s="29"/>
      <c r="EI492" s="29"/>
      <c r="EJ492" s="29"/>
      <c r="EK492" s="29"/>
      <c r="EL492" s="29"/>
      <c r="EM492" s="29"/>
      <c r="EN492" s="29"/>
      <c r="EO492" s="29"/>
      <c r="EP492" s="29"/>
      <c r="EQ492" s="29"/>
      <c r="ER492" s="29"/>
      <c r="ES492" s="29"/>
      <c r="ET492" s="29"/>
      <c r="EU492" s="29"/>
      <c r="EV492" s="29"/>
      <c r="EW492" s="29"/>
      <c r="EX492" s="29"/>
      <c r="EY492" s="29"/>
      <c r="EZ492" s="29"/>
      <c r="FA492" s="29"/>
      <c r="FB492" s="29"/>
      <c r="FC492" s="29"/>
      <c r="FD492" s="29"/>
      <c r="FE492" s="29"/>
      <c r="FF492" s="29"/>
      <c r="FG492" s="29"/>
      <c r="FH492" s="29"/>
      <c r="FI492" s="29"/>
      <c r="FJ492" s="29"/>
      <c r="FK492" s="29"/>
      <c r="FL492" s="29"/>
      <c r="FM492" s="29"/>
      <c r="FN492" s="29"/>
      <c r="FO492" s="29"/>
      <c r="FP492" s="29"/>
      <c r="FQ492" s="29"/>
      <c r="FR492" s="29"/>
      <c r="FS492" s="29"/>
      <c r="FT492" s="29"/>
      <c r="FU492" s="29"/>
      <c r="FV492" s="29"/>
      <c r="FW492" s="29"/>
      <c r="FX492" s="29"/>
      <c r="FY492" s="29"/>
      <c r="FZ492" s="29"/>
      <c r="GA492" s="29"/>
      <c r="GB492" s="29"/>
      <c r="GC492" s="29"/>
      <c r="GD492" s="29"/>
      <c r="GE492" s="29"/>
      <c r="GF492" s="29"/>
      <c r="GG492" s="29"/>
      <c r="GH492" s="29"/>
      <c r="GI492" s="29"/>
      <c r="GJ492" s="29"/>
      <c r="GK492" s="29"/>
      <c r="GL492" s="29"/>
      <c r="GM492" s="29"/>
      <c r="GN492" s="29"/>
      <c r="GO492" s="29"/>
      <c r="GP492" s="29"/>
      <c r="GQ492" s="29"/>
      <c r="GR492" s="29"/>
      <c r="GS492" s="29"/>
      <c r="GT492" s="29"/>
      <c r="GU492" s="29"/>
      <c r="GV492" s="29"/>
      <c r="GW492" s="29"/>
      <c r="GX492" s="29"/>
      <c r="GY492" s="29"/>
      <c r="GZ492" s="29"/>
      <c r="HA492" s="29"/>
      <c r="HB492" s="29"/>
      <c r="HC492" s="29"/>
      <c r="HD492" s="29"/>
      <c r="HE492" s="29"/>
      <c r="HF492" s="29"/>
      <c r="HG492" s="29"/>
      <c r="HH492" s="29"/>
      <c r="HI492" s="29"/>
      <c r="HJ492" s="29"/>
      <c r="HK492" s="29"/>
      <c r="HL492" s="29"/>
      <c r="HM492" s="29"/>
      <c r="HN492" s="29"/>
      <c r="HO492" s="29"/>
      <c r="HP492" s="29"/>
      <c r="HQ492" s="29"/>
      <c r="HR492" s="29"/>
      <c r="HS492" s="29"/>
      <c r="HT492" s="29"/>
      <c r="HU492" s="29"/>
      <c r="HV492" s="29"/>
      <c r="HW492" s="29"/>
      <c r="HX492" s="29"/>
      <c r="HY492" s="29"/>
      <c r="HZ492" s="29"/>
      <c r="IA492" s="29"/>
      <c r="IB492" s="29"/>
      <c r="IC492" s="29"/>
      <c r="ID492" s="29"/>
      <c r="IE492" s="29"/>
      <c r="IF492" s="29"/>
      <c r="IG492" s="29"/>
      <c r="IH492" s="29"/>
      <c r="II492" s="29"/>
      <c r="IJ492" s="29"/>
      <c r="IK492" s="29"/>
      <c r="IL492" s="29"/>
      <c r="IM492" s="29"/>
      <c r="IN492" s="29"/>
      <c r="IO492" s="29"/>
      <c r="IP492" s="29"/>
      <c r="IQ492" s="29"/>
      <c r="IR492" s="29"/>
      <c r="IS492" s="29"/>
      <c r="IT492" s="29"/>
    </row>
    <row r="493" spans="1:254" s="107" customFormat="1" x14ac:dyDescent="0.25">
      <c r="A493" s="108" t="s">
        <v>49</v>
      </c>
      <c r="B493" s="123" t="s">
        <v>50</v>
      </c>
      <c r="C493" s="112"/>
      <c r="D493" s="114"/>
      <c r="E493" s="170">
        <f>SUM(E494:E499)</f>
        <v>477045529</v>
      </c>
      <c r="F493" s="110"/>
    </row>
    <row r="494" spans="1:254" s="107" customFormat="1" x14ac:dyDescent="0.25">
      <c r="A494" s="112">
        <v>1</v>
      </c>
      <c r="B494" s="124" t="s">
        <v>51</v>
      </c>
      <c r="C494" s="112" t="s">
        <v>13</v>
      </c>
      <c r="D494" s="114">
        <v>1</v>
      </c>
      <c r="E494" s="172">
        <v>19894879</v>
      </c>
      <c r="F494" s="110"/>
    </row>
    <row r="495" spans="1:254" s="107" customFormat="1" x14ac:dyDescent="0.25">
      <c r="A495" s="112">
        <f>+A494+1</f>
        <v>2</v>
      </c>
      <c r="B495" s="124" t="s">
        <v>52</v>
      </c>
      <c r="C495" s="112" t="s">
        <v>13</v>
      </c>
      <c r="D495" s="114">
        <v>2</v>
      </c>
      <c r="E495" s="172">
        <v>236737266</v>
      </c>
      <c r="F495" s="110"/>
    </row>
    <row r="496" spans="1:254" s="107" customFormat="1" x14ac:dyDescent="0.25">
      <c r="A496" s="112">
        <f>+A495+1</f>
        <v>3</v>
      </c>
      <c r="B496" s="124" t="s">
        <v>53</v>
      </c>
      <c r="C496" s="112" t="s">
        <v>13</v>
      </c>
      <c r="D496" s="114">
        <v>1</v>
      </c>
      <c r="E496" s="172">
        <v>88136794</v>
      </c>
      <c r="F496" s="110"/>
    </row>
    <row r="497" spans="1:254" s="107" customFormat="1" x14ac:dyDescent="0.25">
      <c r="A497" s="112">
        <f>+A496+1</f>
        <v>4</v>
      </c>
      <c r="B497" s="124" t="s">
        <v>54</v>
      </c>
      <c r="C497" s="112" t="s">
        <v>13</v>
      </c>
      <c r="D497" s="114">
        <v>1</v>
      </c>
      <c r="E497" s="172">
        <v>20519751</v>
      </c>
      <c r="F497" s="110"/>
    </row>
    <row r="498" spans="1:254" s="107" customFormat="1" x14ac:dyDescent="0.25">
      <c r="A498" s="112">
        <f>+A497+1</f>
        <v>5</v>
      </c>
      <c r="B498" s="124" t="s">
        <v>55</v>
      </c>
      <c r="C498" s="112" t="s">
        <v>13</v>
      </c>
      <c r="D498" s="114">
        <v>1</v>
      </c>
      <c r="E498" s="172">
        <v>82888982</v>
      </c>
      <c r="F498" s="110"/>
    </row>
    <row r="499" spans="1:254" x14ac:dyDescent="0.25">
      <c r="A499" s="112">
        <f>+A498+1</f>
        <v>6</v>
      </c>
      <c r="B499" s="124" t="s">
        <v>56</v>
      </c>
      <c r="C499" s="112" t="s">
        <v>13</v>
      </c>
      <c r="D499" s="114">
        <v>1</v>
      </c>
      <c r="E499" s="172">
        <v>28867857</v>
      </c>
      <c r="F499" s="110"/>
      <c r="G499" s="107"/>
      <c r="H499" s="107"/>
      <c r="I499" s="107"/>
      <c r="J499" s="107"/>
      <c r="K499" s="107"/>
      <c r="L499" s="107"/>
      <c r="M499" s="107"/>
      <c r="N499" s="107"/>
      <c r="O499" s="107"/>
      <c r="P499" s="107"/>
      <c r="Q499" s="107"/>
      <c r="R499" s="107"/>
      <c r="S499" s="107"/>
      <c r="T499" s="107"/>
      <c r="U499" s="107"/>
      <c r="V499" s="107"/>
      <c r="W499" s="107"/>
      <c r="X499" s="107"/>
      <c r="Y499" s="107"/>
      <c r="Z499" s="107"/>
      <c r="AA499" s="107"/>
      <c r="AB499" s="107"/>
      <c r="AC499" s="107"/>
      <c r="AD499" s="107"/>
      <c r="AE499" s="107"/>
      <c r="AF499" s="107"/>
      <c r="AG499" s="107"/>
      <c r="AH499" s="107"/>
      <c r="AI499" s="107"/>
      <c r="AJ499" s="107"/>
      <c r="AK499" s="107"/>
      <c r="AL499" s="107"/>
      <c r="AM499" s="107"/>
      <c r="AN499" s="107"/>
      <c r="AO499" s="107"/>
      <c r="AP499" s="107"/>
      <c r="AQ499" s="107"/>
      <c r="AR499" s="107"/>
      <c r="AS499" s="107"/>
      <c r="AT499" s="107"/>
      <c r="AU499" s="107"/>
      <c r="AV499" s="107"/>
      <c r="AW499" s="107"/>
      <c r="AX499" s="107"/>
      <c r="AY499" s="107"/>
      <c r="AZ499" s="107"/>
      <c r="BA499" s="107"/>
      <c r="BB499" s="107"/>
      <c r="BC499" s="107"/>
      <c r="BD499" s="107"/>
      <c r="BE499" s="107"/>
      <c r="BF499" s="107"/>
      <c r="BG499" s="107"/>
      <c r="BH499" s="107"/>
      <c r="BI499" s="107"/>
      <c r="BJ499" s="107"/>
      <c r="BK499" s="107"/>
      <c r="BL499" s="107"/>
      <c r="BM499" s="107"/>
      <c r="BN499" s="107"/>
      <c r="BO499" s="107"/>
      <c r="BP499" s="107"/>
      <c r="BQ499" s="107"/>
      <c r="BR499" s="107"/>
      <c r="BS499" s="107"/>
      <c r="BT499" s="107"/>
      <c r="BU499" s="107"/>
      <c r="BV499" s="107"/>
      <c r="BW499" s="107"/>
      <c r="BX499" s="107"/>
      <c r="BY499" s="107"/>
      <c r="BZ499" s="107"/>
      <c r="CA499" s="107"/>
      <c r="CB499" s="107"/>
      <c r="CC499" s="107"/>
      <c r="CD499" s="107"/>
      <c r="CE499" s="107"/>
      <c r="CF499" s="107"/>
      <c r="CG499" s="107"/>
      <c r="CH499" s="107"/>
      <c r="CI499" s="107"/>
      <c r="CJ499" s="107"/>
      <c r="CK499" s="107"/>
      <c r="CL499" s="107"/>
      <c r="CM499" s="107"/>
      <c r="CN499" s="107"/>
      <c r="CO499" s="107"/>
      <c r="CP499" s="107"/>
      <c r="CQ499" s="107"/>
      <c r="CR499" s="107"/>
      <c r="CS499" s="107"/>
      <c r="CT499" s="107"/>
      <c r="CU499" s="107"/>
      <c r="CV499" s="107"/>
      <c r="CW499" s="107"/>
      <c r="CX499" s="107"/>
      <c r="CY499" s="107"/>
      <c r="CZ499" s="107"/>
      <c r="DA499" s="107"/>
      <c r="DB499" s="107"/>
      <c r="DC499" s="107"/>
      <c r="DD499" s="107"/>
      <c r="DE499" s="107"/>
      <c r="DF499" s="107"/>
      <c r="DG499" s="107"/>
      <c r="DH499" s="107"/>
      <c r="DI499" s="107"/>
      <c r="DJ499" s="107"/>
      <c r="DK499" s="107"/>
      <c r="DL499" s="107"/>
      <c r="DM499" s="107"/>
      <c r="DN499" s="107"/>
      <c r="DO499" s="107"/>
      <c r="DP499" s="107"/>
      <c r="DQ499" s="107"/>
      <c r="DR499" s="107"/>
      <c r="DS499" s="107"/>
      <c r="DT499" s="107"/>
      <c r="DU499" s="107"/>
      <c r="DV499" s="107"/>
      <c r="DW499" s="107"/>
      <c r="DX499" s="107"/>
      <c r="DY499" s="107"/>
      <c r="DZ499" s="107"/>
      <c r="EA499" s="107"/>
      <c r="EB499" s="107"/>
      <c r="EC499" s="107"/>
      <c r="ED499" s="107"/>
      <c r="EE499" s="107"/>
      <c r="EF499" s="107"/>
      <c r="EG499" s="107"/>
      <c r="EH499" s="107"/>
      <c r="EI499" s="107"/>
      <c r="EJ499" s="107"/>
      <c r="EK499" s="107"/>
      <c r="EL499" s="107"/>
      <c r="EM499" s="107"/>
      <c r="EN499" s="107"/>
      <c r="EO499" s="107"/>
      <c r="EP499" s="107"/>
      <c r="EQ499" s="107"/>
      <c r="ER499" s="107"/>
      <c r="ES499" s="107"/>
      <c r="ET499" s="107"/>
      <c r="EU499" s="107"/>
      <c r="EV499" s="107"/>
      <c r="EW499" s="107"/>
      <c r="EX499" s="107"/>
      <c r="EY499" s="107"/>
      <c r="EZ499" s="107"/>
      <c r="FA499" s="107"/>
      <c r="FB499" s="107"/>
      <c r="FC499" s="107"/>
      <c r="FD499" s="107"/>
      <c r="FE499" s="107"/>
      <c r="FF499" s="107"/>
      <c r="FG499" s="107"/>
      <c r="FH499" s="107"/>
      <c r="FI499" s="107"/>
      <c r="FJ499" s="107"/>
      <c r="FK499" s="107"/>
      <c r="FL499" s="107"/>
      <c r="FM499" s="107"/>
      <c r="FN499" s="107"/>
      <c r="FO499" s="107"/>
      <c r="FP499" s="107"/>
      <c r="FQ499" s="107"/>
      <c r="FR499" s="107"/>
      <c r="FS499" s="107"/>
      <c r="FT499" s="107"/>
      <c r="FU499" s="107"/>
      <c r="FV499" s="107"/>
      <c r="FW499" s="107"/>
      <c r="FX499" s="107"/>
      <c r="FY499" s="107"/>
      <c r="FZ499" s="107"/>
      <c r="GA499" s="107"/>
      <c r="GB499" s="107"/>
      <c r="GC499" s="107"/>
      <c r="GD499" s="107"/>
      <c r="GE499" s="107"/>
      <c r="GF499" s="107"/>
      <c r="GG499" s="107"/>
      <c r="GH499" s="107"/>
      <c r="GI499" s="107"/>
      <c r="GJ499" s="107"/>
      <c r="GK499" s="107"/>
      <c r="GL499" s="107"/>
      <c r="GM499" s="107"/>
      <c r="GN499" s="107"/>
      <c r="GO499" s="107"/>
      <c r="GP499" s="107"/>
      <c r="GQ499" s="107"/>
      <c r="GR499" s="107"/>
      <c r="GS499" s="107"/>
      <c r="GT499" s="107"/>
      <c r="GU499" s="107"/>
      <c r="GV499" s="107"/>
      <c r="GW499" s="107"/>
      <c r="GX499" s="107"/>
      <c r="GY499" s="107"/>
      <c r="GZ499" s="107"/>
      <c r="HA499" s="107"/>
      <c r="HB499" s="107"/>
      <c r="HC499" s="107"/>
      <c r="HD499" s="107"/>
      <c r="HE499" s="107"/>
      <c r="HF499" s="107"/>
      <c r="HG499" s="107"/>
      <c r="HH499" s="107"/>
      <c r="HI499" s="107"/>
      <c r="HJ499" s="107"/>
      <c r="HK499" s="107"/>
      <c r="HL499" s="107"/>
      <c r="HM499" s="107"/>
      <c r="HN499" s="107"/>
      <c r="HO499" s="107"/>
      <c r="HP499" s="107"/>
      <c r="HQ499" s="107"/>
      <c r="HR499" s="107"/>
      <c r="HS499" s="107"/>
      <c r="HT499" s="107"/>
      <c r="HU499" s="107"/>
      <c r="HV499" s="107"/>
      <c r="HW499" s="107"/>
      <c r="HX499" s="107"/>
      <c r="HY499" s="107"/>
      <c r="HZ499" s="107"/>
      <c r="IA499" s="107"/>
      <c r="IB499" s="107"/>
      <c r="IC499" s="107"/>
      <c r="ID499" s="107"/>
      <c r="IE499" s="107"/>
      <c r="IF499" s="107"/>
      <c r="IG499" s="107"/>
      <c r="IH499" s="107"/>
      <c r="II499" s="107"/>
      <c r="IJ499" s="107"/>
      <c r="IK499" s="107"/>
      <c r="IL499" s="107"/>
      <c r="IM499" s="107"/>
      <c r="IN499" s="107"/>
      <c r="IO499" s="107"/>
      <c r="IP499" s="107"/>
      <c r="IQ499" s="107"/>
      <c r="IR499" s="107"/>
      <c r="IS499" s="107"/>
      <c r="IT499" s="107"/>
    </row>
    <row r="500" spans="1:254" x14ac:dyDescent="0.25">
      <c r="A500" s="112"/>
      <c r="B500" s="123" t="s">
        <v>57</v>
      </c>
      <c r="C500" s="112"/>
      <c r="D500" s="114"/>
      <c r="E500" s="170">
        <f>+SUM(E501:E502)</f>
        <v>22825000</v>
      </c>
      <c r="F500" s="110"/>
      <c r="G500" s="107"/>
      <c r="H500" s="107"/>
      <c r="I500" s="107"/>
      <c r="J500" s="107"/>
      <c r="K500" s="107"/>
      <c r="L500" s="107"/>
      <c r="M500" s="107"/>
      <c r="N500" s="107"/>
      <c r="O500" s="107"/>
      <c r="P500" s="107"/>
      <c r="Q500" s="107"/>
      <c r="R500" s="107"/>
      <c r="S500" s="107"/>
      <c r="T500" s="107"/>
      <c r="U500" s="107"/>
      <c r="V500" s="107"/>
      <c r="W500" s="107"/>
      <c r="X500" s="107"/>
      <c r="Y500" s="107"/>
      <c r="Z500" s="107"/>
      <c r="AA500" s="107"/>
      <c r="AB500" s="107"/>
      <c r="AC500" s="107"/>
      <c r="AD500" s="107"/>
      <c r="AE500" s="107"/>
      <c r="AF500" s="107"/>
      <c r="AG500" s="107"/>
      <c r="AH500" s="107"/>
      <c r="AI500" s="107"/>
      <c r="AJ500" s="107"/>
      <c r="AK500" s="107"/>
      <c r="AL500" s="107"/>
      <c r="AM500" s="107"/>
      <c r="AN500" s="107"/>
      <c r="AO500" s="107"/>
      <c r="AP500" s="107"/>
      <c r="AQ500" s="107"/>
      <c r="AR500" s="107"/>
      <c r="AS500" s="107"/>
      <c r="AT500" s="107"/>
      <c r="AU500" s="107"/>
      <c r="AV500" s="107"/>
      <c r="AW500" s="107"/>
      <c r="AX500" s="107"/>
      <c r="AY500" s="107"/>
      <c r="AZ500" s="107"/>
      <c r="BA500" s="107"/>
      <c r="BB500" s="107"/>
      <c r="BC500" s="107"/>
      <c r="BD500" s="107"/>
      <c r="BE500" s="107"/>
      <c r="BF500" s="107"/>
      <c r="BG500" s="107"/>
      <c r="BH500" s="107"/>
      <c r="BI500" s="107"/>
      <c r="BJ500" s="107"/>
      <c r="BK500" s="107"/>
      <c r="BL500" s="107"/>
      <c r="BM500" s="107"/>
      <c r="BN500" s="107"/>
      <c r="BO500" s="107"/>
      <c r="BP500" s="107"/>
      <c r="BQ500" s="107"/>
      <c r="BR500" s="107"/>
      <c r="BS500" s="107"/>
      <c r="BT500" s="107"/>
      <c r="BU500" s="107"/>
      <c r="BV500" s="107"/>
      <c r="BW500" s="107"/>
      <c r="BX500" s="107"/>
      <c r="BY500" s="107"/>
      <c r="BZ500" s="107"/>
      <c r="CA500" s="107"/>
      <c r="CB500" s="107"/>
      <c r="CC500" s="107"/>
      <c r="CD500" s="107"/>
      <c r="CE500" s="107"/>
      <c r="CF500" s="107"/>
      <c r="CG500" s="107"/>
      <c r="CH500" s="107"/>
      <c r="CI500" s="107"/>
      <c r="CJ500" s="107"/>
      <c r="CK500" s="107"/>
      <c r="CL500" s="107"/>
      <c r="CM500" s="107"/>
      <c r="CN500" s="107"/>
      <c r="CO500" s="107"/>
      <c r="CP500" s="107"/>
      <c r="CQ500" s="107"/>
      <c r="CR500" s="107"/>
      <c r="CS500" s="107"/>
      <c r="CT500" s="107"/>
      <c r="CU500" s="107"/>
      <c r="CV500" s="107"/>
      <c r="CW500" s="107"/>
      <c r="CX500" s="107"/>
      <c r="CY500" s="107"/>
      <c r="CZ500" s="107"/>
      <c r="DA500" s="107"/>
      <c r="DB500" s="107"/>
      <c r="DC500" s="107"/>
      <c r="DD500" s="107"/>
      <c r="DE500" s="107"/>
      <c r="DF500" s="107"/>
      <c r="DG500" s="107"/>
      <c r="DH500" s="107"/>
      <c r="DI500" s="107"/>
      <c r="DJ500" s="107"/>
      <c r="DK500" s="107"/>
      <c r="DL500" s="107"/>
      <c r="DM500" s="107"/>
      <c r="DN500" s="107"/>
      <c r="DO500" s="107"/>
      <c r="DP500" s="107"/>
      <c r="DQ500" s="107"/>
      <c r="DR500" s="107"/>
      <c r="DS500" s="107"/>
      <c r="DT500" s="107"/>
      <c r="DU500" s="107"/>
      <c r="DV500" s="107"/>
      <c r="DW500" s="107"/>
      <c r="DX500" s="107"/>
      <c r="DY500" s="107"/>
      <c r="DZ500" s="107"/>
      <c r="EA500" s="107"/>
      <c r="EB500" s="107"/>
      <c r="EC500" s="107"/>
      <c r="ED500" s="107"/>
      <c r="EE500" s="107"/>
      <c r="EF500" s="107"/>
      <c r="EG500" s="107"/>
      <c r="EH500" s="107"/>
      <c r="EI500" s="107"/>
      <c r="EJ500" s="107"/>
      <c r="EK500" s="107"/>
      <c r="EL500" s="107"/>
      <c r="EM500" s="107"/>
      <c r="EN500" s="107"/>
      <c r="EO500" s="107"/>
      <c r="EP500" s="107"/>
      <c r="EQ500" s="107"/>
      <c r="ER500" s="107"/>
      <c r="ES500" s="107"/>
      <c r="ET500" s="107"/>
      <c r="EU500" s="107"/>
      <c r="EV500" s="107"/>
      <c r="EW500" s="107"/>
      <c r="EX500" s="107"/>
      <c r="EY500" s="107"/>
      <c r="EZ500" s="107"/>
      <c r="FA500" s="107"/>
      <c r="FB500" s="107"/>
      <c r="FC500" s="107"/>
      <c r="FD500" s="107"/>
      <c r="FE500" s="107"/>
      <c r="FF500" s="107"/>
      <c r="FG500" s="107"/>
      <c r="FH500" s="107"/>
      <c r="FI500" s="107"/>
      <c r="FJ500" s="107"/>
      <c r="FK500" s="107"/>
      <c r="FL500" s="107"/>
      <c r="FM500" s="107"/>
      <c r="FN500" s="107"/>
      <c r="FO500" s="107"/>
      <c r="FP500" s="107"/>
      <c r="FQ500" s="107"/>
      <c r="FR500" s="107"/>
      <c r="FS500" s="107"/>
      <c r="FT500" s="107"/>
      <c r="FU500" s="107"/>
      <c r="FV500" s="107"/>
      <c r="FW500" s="107"/>
      <c r="FX500" s="107"/>
      <c r="FY500" s="107"/>
      <c r="FZ500" s="107"/>
      <c r="GA500" s="107"/>
      <c r="GB500" s="107"/>
      <c r="GC500" s="107"/>
      <c r="GD500" s="107"/>
      <c r="GE500" s="107"/>
      <c r="GF500" s="107"/>
      <c r="GG500" s="107"/>
      <c r="GH500" s="107"/>
      <c r="GI500" s="107"/>
      <c r="GJ500" s="107"/>
      <c r="GK500" s="107"/>
      <c r="GL500" s="107"/>
      <c r="GM500" s="107"/>
      <c r="GN500" s="107"/>
      <c r="GO500" s="107"/>
      <c r="GP500" s="107"/>
      <c r="GQ500" s="107"/>
      <c r="GR500" s="107"/>
      <c r="GS500" s="107"/>
      <c r="GT500" s="107"/>
      <c r="GU500" s="107"/>
      <c r="GV500" s="107"/>
      <c r="GW500" s="107"/>
      <c r="GX500" s="107"/>
      <c r="GY500" s="107"/>
      <c r="GZ500" s="107"/>
      <c r="HA500" s="107"/>
      <c r="HB500" s="107"/>
      <c r="HC500" s="107"/>
      <c r="HD500" s="107"/>
      <c r="HE500" s="107"/>
      <c r="HF500" s="107"/>
      <c r="HG500" s="107"/>
      <c r="HH500" s="107"/>
      <c r="HI500" s="107"/>
      <c r="HJ500" s="107"/>
      <c r="HK500" s="107"/>
      <c r="HL500" s="107"/>
      <c r="HM500" s="107"/>
      <c r="HN500" s="107"/>
      <c r="HO500" s="107"/>
      <c r="HP500" s="107"/>
      <c r="HQ500" s="107"/>
      <c r="HR500" s="107"/>
      <c r="HS500" s="107"/>
      <c r="HT500" s="107"/>
      <c r="HU500" s="107"/>
      <c r="HV500" s="107"/>
      <c r="HW500" s="107"/>
      <c r="HX500" s="107"/>
      <c r="HY500" s="107"/>
      <c r="HZ500" s="107"/>
      <c r="IA500" s="107"/>
      <c r="IB500" s="107"/>
      <c r="IC500" s="107"/>
      <c r="ID500" s="107"/>
      <c r="IE500" s="107"/>
      <c r="IF500" s="107"/>
      <c r="IG500" s="107"/>
      <c r="IH500" s="107"/>
      <c r="II500" s="107"/>
      <c r="IJ500" s="107"/>
      <c r="IK500" s="107"/>
      <c r="IL500" s="107"/>
      <c r="IM500" s="107"/>
      <c r="IN500" s="107"/>
      <c r="IO500" s="107"/>
      <c r="IP500" s="107"/>
      <c r="IQ500" s="107"/>
      <c r="IR500" s="107"/>
      <c r="IS500" s="107"/>
      <c r="IT500" s="107"/>
    </row>
    <row r="501" spans="1:254" x14ac:dyDescent="0.25">
      <c r="A501" s="117">
        <f>+A498+1</f>
        <v>6</v>
      </c>
      <c r="B501" s="118" t="s">
        <v>58</v>
      </c>
      <c r="C501" s="119" t="s">
        <v>20</v>
      </c>
      <c r="D501" s="119">
        <v>5</v>
      </c>
      <c r="E501" s="171">
        <v>20790000</v>
      </c>
      <c r="F501" s="125"/>
      <c r="G501" s="120"/>
      <c r="H501" s="36"/>
      <c r="I501" s="36"/>
      <c r="J501" s="36"/>
    </row>
    <row r="502" spans="1:254" x14ac:dyDescent="0.25">
      <c r="A502" s="117">
        <f>+A501+1</f>
        <v>7</v>
      </c>
      <c r="B502" s="102" t="s">
        <v>59</v>
      </c>
      <c r="C502" s="119" t="s">
        <v>20</v>
      </c>
      <c r="D502" s="126">
        <v>1</v>
      </c>
      <c r="E502" s="171">
        <v>2035000</v>
      </c>
      <c r="F502" s="125"/>
      <c r="G502" s="127"/>
    </row>
    <row r="503" spans="1:254" x14ac:dyDescent="0.25">
      <c r="A503" s="117"/>
      <c r="B503" s="128" t="s">
        <v>60</v>
      </c>
      <c r="C503" s="119"/>
      <c r="D503" s="126"/>
      <c r="E503" s="170">
        <f>+SUM(E504:E505)</f>
        <v>31000000</v>
      </c>
      <c r="F503" s="125"/>
      <c r="G503" s="127"/>
    </row>
    <row r="504" spans="1:254" s="107" customFormat="1" ht="31.5" x14ac:dyDescent="0.25">
      <c r="A504" s="117">
        <v>1</v>
      </c>
      <c r="B504" s="129" t="s">
        <v>61</v>
      </c>
      <c r="C504" s="119" t="s">
        <v>20</v>
      </c>
      <c r="D504" s="130">
        <v>10</v>
      </c>
      <c r="E504" s="171">
        <v>17500000</v>
      </c>
      <c r="F504" s="125"/>
      <c r="G504" s="120"/>
      <c r="H504" s="36"/>
      <c r="I504" s="36"/>
      <c r="J504" s="36"/>
      <c r="K504" s="29"/>
      <c r="L504" s="29"/>
      <c r="M504" s="29"/>
      <c r="N504" s="29"/>
      <c r="O504" s="29"/>
      <c r="P504" s="29"/>
      <c r="Q504" s="29"/>
      <c r="R504" s="29"/>
      <c r="S504" s="29"/>
      <c r="T504" s="29"/>
      <c r="U504" s="29"/>
      <c r="V504" s="29"/>
      <c r="W504" s="29"/>
      <c r="X504" s="29"/>
      <c r="Y504" s="29"/>
      <c r="Z504" s="29"/>
      <c r="AA504" s="29"/>
      <c r="AB504" s="29"/>
      <c r="AC504" s="29"/>
      <c r="AD504" s="29"/>
      <c r="AE504" s="29"/>
      <c r="AF504" s="29"/>
      <c r="AG504" s="29"/>
      <c r="AH504" s="29"/>
      <c r="AI504" s="29"/>
      <c r="AJ504" s="29"/>
      <c r="AK504" s="29"/>
      <c r="AL504" s="29"/>
      <c r="AM504" s="29"/>
      <c r="AN504" s="29"/>
      <c r="AO504" s="29"/>
      <c r="AP504" s="29"/>
      <c r="AQ504" s="29"/>
      <c r="AR504" s="29"/>
      <c r="AS504" s="29"/>
      <c r="AT504" s="29"/>
      <c r="AU504" s="29"/>
      <c r="AV504" s="29"/>
      <c r="AW504" s="29"/>
      <c r="AX504" s="29"/>
      <c r="AY504" s="29"/>
      <c r="AZ504" s="29"/>
      <c r="BA504" s="29"/>
      <c r="BB504" s="29"/>
      <c r="BC504" s="29"/>
      <c r="BD504" s="29"/>
      <c r="BE504" s="29"/>
      <c r="BF504" s="29"/>
      <c r="BG504" s="29"/>
      <c r="BH504" s="29"/>
      <c r="BI504" s="29"/>
      <c r="BJ504" s="29"/>
      <c r="BK504" s="29"/>
      <c r="BL504" s="29"/>
      <c r="BM504" s="29"/>
      <c r="BN504" s="29"/>
      <c r="BO504" s="29"/>
      <c r="BP504" s="29"/>
      <c r="BQ504" s="29"/>
      <c r="BR504" s="29"/>
      <c r="BS504" s="29"/>
      <c r="BT504" s="29"/>
      <c r="BU504" s="29"/>
      <c r="BV504" s="29"/>
      <c r="BW504" s="29"/>
      <c r="BX504" s="29"/>
      <c r="BY504" s="29"/>
      <c r="BZ504" s="29"/>
      <c r="CA504" s="29"/>
      <c r="CB504" s="29"/>
      <c r="CC504" s="29"/>
      <c r="CD504" s="29"/>
      <c r="CE504" s="29"/>
      <c r="CF504" s="29"/>
      <c r="CG504" s="29"/>
      <c r="CH504" s="29"/>
      <c r="CI504" s="29"/>
      <c r="CJ504" s="29"/>
      <c r="CK504" s="29"/>
      <c r="CL504" s="29"/>
      <c r="CM504" s="29"/>
      <c r="CN504" s="29"/>
      <c r="CO504" s="29"/>
      <c r="CP504" s="29"/>
      <c r="CQ504" s="29"/>
      <c r="CR504" s="29"/>
      <c r="CS504" s="29"/>
      <c r="CT504" s="29"/>
      <c r="CU504" s="29"/>
      <c r="CV504" s="29"/>
      <c r="CW504" s="29"/>
      <c r="CX504" s="29"/>
      <c r="CY504" s="29"/>
      <c r="CZ504" s="29"/>
      <c r="DA504" s="29"/>
      <c r="DB504" s="29"/>
      <c r="DC504" s="29"/>
      <c r="DD504" s="29"/>
      <c r="DE504" s="29"/>
      <c r="DF504" s="29"/>
      <c r="DG504" s="29"/>
      <c r="DH504" s="29"/>
      <c r="DI504" s="29"/>
      <c r="DJ504" s="29"/>
      <c r="DK504" s="29"/>
      <c r="DL504" s="29"/>
      <c r="DM504" s="29"/>
      <c r="DN504" s="29"/>
      <c r="DO504" s="29"/>
      <c r="DP504" s="29"/>
      <c r="DQ504" s="29"/>
      <c r="DR504" s="29"/>
      <c r="DS504" s="29"/>
      <c r="DT504" s="29"/>
      <c r="DU504" s="29"/>
      <c r="DV504" s="29"/>
      <c r="DW504" s="29"/>
      <c r="DX504" s="29"/>
      <c r="DY504" s="29"/>
      <c r="DZ504" s="29"/>
      <c r="EA504" s="29"/>
      <c r="EB504" s="29"/>
      <c r="EC504" s="29"/>
      <c r="ED504" s="29"/>
      <c r="EE504" s="29"/>
      <c r="EF504" s="29"/>
      <c r="EG504" s="29"/>
      <c r="EH504" s="29"/>
      <c r="EI504" s="29"/>
      <c r="EJ504" s="29"/>
      <c r="EK504" s="29"/>
      <c r="EL504" s="29"/>
      <c r="EM504" s="29"/>
      <c r="EN504" s="29"/>
      <c r="EO504" s="29"/>
      <c r="EP504" s="29"/>
      <c r="EQ504" s="29"/>
      <c r="ER504" s="29"/>
      <c r="ES504" s="29"/>
      <c r="ET504" s="29"/>
      <c r="EU504" s="29"/>
      <c r="EV504" s="29"/>
      <c r="EW504" s="29"/>
      <c r="EX504" s="29"/>
      <c r="EY504" s="29"/>
      <c r="EZ504" s="29"/>
      <c r="FA504" s="29"/>
      <c r="FB504" s="29"/>
      <c r="FC504" s="29"/>
      <c r="FD504" s="29"/>
      <c r="FE504" s="29"/>
      <c r="FF504" s="29"/>
      <c r="FG504" s="29"/>
      <c r="FH504" s="29"/>
      <c r="FI504" s="29"/>
      <c r="FJ504" s="29"/>
      <c r="FK504" s="29"/>
      <c r="FL504" s="29"/>
      <c r="FM504" s="29"/>
      <c r="FN504" s="29"/>
      <c r="FO504" s="29"/>
      <c r="FP504" s="29"/>
      <c r="FQ504" s="29"/>
      <c r="FR504" s="29"/>
      <c r="FS504" s="29"/>
      <c r="FT504" s="29"/>
      <c r="FU504" s="29"/>
      <c r="FV504" s="29"/>
      <c r="FW504" s="29"/>
      <c r="FX504" s="29"/>
      <c r="FY504" s="29"/>
      <c r="FZ504" s="29"/>
      <c r="GA504" s="29"/>
      <c r="GB504" s="29"/>
      <c r="GC504" s="29"/>
      <c r="GD504" s="29"/>
      <c r="GE504" s="29"/>
      <c r="GF504" s="29"/>
      <c r="GG504" s="29"/>
      <c r="GH504" s="29"/>
      <c r="GI504" s="29"/>
      <c r="GJ504" s="29"/>
      <c r="GK504" s="29"/>
      <c r="GL504" s="29"/>
      <c r="GM504" s="29"/>
      <c r="GN504" s="29"/>
      <c r="GO504" s="29"/>
      <c r="GP504" s="29"/>
      <c r="GQ504" s="29"/>
      <c r="GR504" s="29"/>
      <c r="GS504" s="29"/>
      <c r="GT504" s="29"/>
      <c r="GU504" s="29"/>
      <c r="GV504" s="29"/>
      <c r="GW504" s="29"/>
      <c r="GX504" s="29"/>
      <c r="GY504" s="29"/>
      <c r="GZ504" s="29"/>
      <c r="HA504" s="29"/>
      <c r="HB504" s="29"/>
      <c r="HC504" s="29"/>
      <c r="HD504" s="29"/>
      <c r="HE504" s="29"/>
      <c r="HF504" s="29"/>
      <c r="HG504" s="29"/>
      <c r="HH504" s="29"/>
      <c r="HI504" s="29"/>
      <c r="HJ504" s="29"/>
      <c r="HK504" s="29"/>
      <c r="HL504" s="29"/>
      <c r="HM504" s="29"/>
      <c r="HN504" s="29"/>
      <c r="HO504" s="29"/>
      <c r="HP504" s="29"/>
      <c r="HQ504" s="29"/>
      <c r="HR504" s="29"/>
      <c r="HS504" s="29"/>
      <c r="HT504" s="29"/>
      <c r="HU504" s="29"/>
      <c r="HV504" s="29"/>
      <c r="HW504" s="29"/>
      <c r="HX504" s="29"/>
      <c r="HY504" s="29"/>
      <c r="HZ504" s="29"/>
      <c r="IA504" s="29"/>
      <c r="IB504" s="29"/>
      <c r="IC504" s="29"/>
      <c r="ID504" s="29"/>
      <c r="IE504" s="29"/>
      <c r="IF504" s="29"/>
      <c r="IG504" s="29"/>
      <c r="IH504" s="29"/>
      <c r="II504" s="29"/>
      <c r="IJ504" s="29"/>
      <c r="IK504" s="29"/>
      <c r="IL504" s="29"/>
      <c r="IM504" s="29"/>
      <c r="IN504" s="29"/>
      <c r="IO504" s="29"/>
      <c r="IP504" s="29"/>
      <c r="IQ504" s="29"/>
      <c r="IR504" s="29"/>
      <c r="IS504" s="29"/>
      <c r="IT504" s="29"/>
    </row>
    <row r="505" spans="1:254" s="131" customFormat="1" x14ac:dyDescent="0.25">
      <c r="A505" s="117">
        <f>+A504+1</f>
        <v>2</v>
      </c>
      <c r="B505" s="129" t="s">
        <v>62</v>
      </c>
      <c r="C505" s="119" t="s">
        <v>20</v>
      </c>
      <c r="D505" s="130">
        <v>10</v>
      </c>
      <c r="E505" s="171">
        <v>13500000</v>
      </c>
      <c r="F505" s="125"/>
      <c r="G505" s="120"/>
      <c r="H505" s="36"/>
      <c r="I505" s="36"/>
      <c r="J505" s="36"/>
      <c r="K505" s="29"/>
      <c r="L505" s="29"/>
      <c r="M505" s="29"/>
      <c r="N505" s="29"/>
      <c r="O505" s="29"/>
      <c r="P505" s="29"/>
      <c r="Q505" s="29"/>
      <c r="R505" s="29"/>
      <c r="S505" s="29"/>
      <c r="T505" s="29"/>
      <c r="U505" s="29"/>
      <c r="V505" s="29"/>
      <c r="W505" s="29"/>
      <c r="X505" s="29"/>
      <c r="Y505" s="29"/>
      <c r="Z505" s="29"/>
      <c r="AA505" s="29"/>
      <c r="AB505" s="29"/>
      <c r="AC505" s="29"/>
      <c r="AD505" s="29"/>
      <c r="AE505" s="29"/>
      <c r="AF505" s="29"/>
      <c r="AG505" s="29"/>
      <c r="AH505" s="29"/>
      <c r="AI505" s="29"/>
      <c r="AJ505" s="29"/>
      <c r="AK505" s="29"/>
      <c r="AL505" s="29"/>
      <c r="AM505" s="29"/>
      <c r="AN505" s="29"/>
      <c r="AO505" s="29"/>
      <c r="AP505" s="29"/>
      <c r="AQ505" s="29"/>
      <c r="AR505" s="29"/>
      <c r="AS505" s="29"/>
      <c r="AT505" s="29"/>
      <c r="AU505" s="29"/>
      <c r="AV505" s="29"/>
      <c r="AW505" s="29"/>
      <c r="AX505" s="29"/>
      <c r="AY505" s="29"/>
      <c r="AZ505" s="29"/>
      <c r="BA505" s="29"/>
      <c r="BB505" s="29"/>
      <c r="BC505" s="29"/>
      <c r="BD505" s="29"/>
      <c r="BE505" s="29"/>
      <c r="BF505" s="29"/>
      <c r="BG505" s="29"/>
      <c r="BH505" s="29"/>
      <c r="BI505" s="29"/>
      <c r="BJ505" s="29"/>
      <c r="BK505" s="29"/>
      <c r="BL505" s="29"/>
      <c r="BM505" s="29"/>
      <c r="BN505" s="29"/>
      <c r="BO505" s="29"/>
      <c r="BP505" s="29"/>
      <c r="BQ505" s="29"/>
      <c r="BR505" s="29"/>
      <c r="BS505" s="29"/>
      <c r="BT505" s="29"/>
      <c r="BU505" s="29"/>
      <c r="BV505" s="29"/>
      <c r="BW505" s="29"/>
      <c r="BX505" s="29"/>
      <c r="BY505" s="29"/>
      <c r="BZ505" s="29"/>
      <c r="CA505" s="29"/>
      <c r="CB505" s="29"/>
      <c r="CC505" s="29"/>
      <c r="CD505" s="29"/>
      <c r="CE505" s="29"/>
      <c r="CF505" s="29"/>
      <c r="CG505" s="29"/>
      <c r="CH505" s="29"/>
      <c r="CI505" s="29"/>
      <c r="CJ505" s="29"/>
      <c r="CK505" s="29"/>
      <c r="CL505" s="29"/>
      <c r="CM505" s="29"/>
      <c r="CN505" s="29"/>
      <c r="CO505" s="29"/>
      <c r="CP505" s="29"/>
      <c r="CQ505" s="29"/>
      <c r="CR505" s="29"/>
      <c r="CS505" s="29"/>
      <c r="CT505" s="29"/>
      <c r="CU505" s="29"/>
      <c r="CV505" s="29"/>
      <c r="CW505" s="29"/>
      <c r="CX505" s="29"/>
      <c r="CY505" s="29"/>
      <c r="CZ505" s="29"/>
      <c r="DA505" s="29"/>
      <c r="DB505" s="29"/>
      <c r="DC505" s="29"/>
      <c r="DD505" s="29"/>
      <c r="DE505" s="29"/>
      <c r="DF505" s="29"/>
      <c r="DG505" s="29"/>
      <c r="DH505" s="29"/>
      <c r="DI505" s="29"/>
      <c r="DJ505" s="29"/>
      <c r="DK505" s="29"/>
      <c r="DL505" s="29"/>
      <c r="DM505" s="29"/>
      <c r="DN505" s="29"/>
      <c r="DO505" s="29"/>
      <c r="DP505" s="29"/>
      <c r="DQ505" s="29"/>
      <c r="DR505" s="29"/>
      <c r="DS505" s="29"/>
      <c r="DT505" s="29"/>
      <c r="DU505" s="29"/>
      <c r="DV505" s="29"/>
      <c r="DW505" s="29"/>
      <c r="DX505" s="29"/>
      <c r="DY505" s="29"/>
      <c r="DZ505" s="29"/>
      <c r="EA505" s="29"/>
      <c r="EB505" s="29"/>
      <c r="EC505" s="29"/>
      <c r="ED505" s="29"/>
      <c r="EE505" s="29"/>
      <c r="EF505" s="29"/>
      <c r="EG505" s="29"/>
      <c r="EH505" s="29"/>
      <c r="EI505" s="29"/>
      <c r="EJ505" s="29"/>
      <c r="EK505" s="29"/>
      <c r="EL505" s="29"/>
      <c r="EM505" s="29"/>
      <c r="EN505" s="29"/>
      <c r="EO505" s="29"/>
      <c r="EP505" s="29"/>
      <c r="EQ505" s="29"/>
      <c r="ER505" s="29"/>
      <c r="ES505" s="29"/>
      <c r="ET505" s="29"/>
      <c r="EU505" s="29"/>
      <c r="EV505" s="29"/>
      <c r="EW505" s="29"/>
      <c r="EX505" s="29"/>
      <c r="EY505" s="29"/>
      <c r="EZ505" s="29"/>
      <c r="FA505" s="29"/>
      <c r="FB505" s="29"/>
      <c r="FC505" s="29"/>
      <c r="FD505" s="29"/>
      <c r="FE505" s="29"/>
      <c r="FF505" s="29"/>
      <c r="FG505" s="29"/>
      <c r="FH505" s="29"/>
      <c r="FI505" s="29"/>
      <c r="FJ505" s="29"/>
      <c r="FK505" s="29"/>
      <c r="FL505" s="29"/>
      <c r="FM505" s="29"/>
      <c r="FN505" s="29"/>
      <c r="FO505" s="29"/>
      <c r="FP505" s="29"/>
      <c r="FQ505" s="29"/>
      <c r="FR505" s="29"/>
      <c r="FS505" s="29"/>
      <c r="FT505" s="29"/>
      <c r="FU505" s="29"/>
      <c r="FV505" s="29"/>
      <c r="FW505" s="29"/>
      <c r="FX505" s="29"/>
      <c r="FY505" s="29"/>
      <c r="FZ505" s="29"/>
      <c r="GA505" s="29"/>
      <c r="GB505" s="29"/>
      <c r="GC505" s="29"/>
      <c r="GD505" s="29"/>
      <c r="GE505" s="29"/>
      <c r="GF505" s="29"/>
      <c r="GG505" s="29"/>
      <c r="GH505" s="29"/>
      <c r="GI505" s="29"/>
      <c r="GJ505" s="29"/>
      <c r="GK505" s="29"/>
      <c r="GL505" s="29"/>
      <c r="GM505" s="29"/>
      <c r="GN505" s="29"/>
      <c r="GO505" s="29"/>
      <c r="GP505" s="29"/>
      <c r="GQ505" s="29"/>
      <c r="GR505" s="29"/>
      <c r="GS505" s="29"/>
      <c r="GT505" s="29"/>
      <c r="GU505" s="29"/>
      <c r="GV505" s="29"/>
      <c r="GW505" s="29"/>
      <c r="GX505" s="29"/>
      <c r="GY505" s="29"/>
      <c r="GZ505" s="29"/>
      <c r="HA505" s="29"/>
      <c r="HB505" s="29"/>
      <c r="HC505" s="29"/>
      <c r="HD505" s="29"/>
      <c r="HE505" s="29"/>
      <c r="HF505" s="29"/>
      <c r="HG505" s="29"/>
      <c r="HH505" s="29"/>
      <c r="HI505" s="29"/>
      <c r="HJ505" s="29"/>
      <c r="HK505" s="29"/>
      <c r="HL505" s="29"/>
      <c r="HM505" s="29"/>
      <c r="HN505" s="29"/>
      <c r="HO505" s="29"/>
      <c r="HP505" s="29"/>
      <c r="HQ505" s="29"/>
      <c r="HR505" s="29"/>
      <c r="HS505" s="29"/>
      <c r="HT505" s="29"/>
      <c r="HU505" s="29"/>
      <c r="HV505" s="29"/>
      <c r="HW505" s="29"/>
      <c r="HX505" s="29"/>
      <c r="HY505" s="29"/>
      <c r="HZ505" s="29"/>
      <c r="IA505" s="29"/>
      <c r="IB505" s="29"/>
      <c r="IC505" s="29"/>
      <c r="ID505" s="29"/>
      <c r="IE505" s="29"/>
      <c r="IF505" s="29"/>
      <c r="IG505" s="29"/>
      <c r="IH505" s="29"/>
      <c r="II505" s="29"/>
      <c r="IJ505" s="29"/>
      <c r="IK505" s="29"/>
      <c r="IL505" s="29"/>
      <c r="IM505" s="29"/>
      <c r="IN505" s="29"/>
      <c r="IO505" s="29"/>
      <c r="IP505" s="29"/>
      <c r="IQ505" s="29"/>
      <c r="IR505" s="29"/>
      <c r="IS505" s="29"/>
      <c r="IT505" s="29"/>
    </row>
    <row r="506" spans="1:254" x14ac:dyDescent="0.25">
      <c r="A506" s="112"/>
      <c r="B506" s="116" t="s">
        <v>213</v>
      </c>
      <c r="C506" s="112"/>
      <c r="D506" s="114"/>
      <c r="E506" s="170">
        <f>+SUM(E507:E508)</f>
        <v>19184000</v>
      </c>
      <c r="F506" s="115"/>
      <c r="G506" s="111"/>
      <c r="H506" s="107"/>
      <c r="I506" s="107"/>
      <c r="J506" s="107"/>
      <c r="K506" s="107"/>
      <c r="L506" s="107"/>
      <c r="M506" s="107"/>
      <c r="N506" s="107"/>
      <c r="O506" s="107"/>
      <c r="P506" s="107"/>
      <c r="Q506" s="107"/>
      <c r="R506" s="107"/>
      <c r="S506" s="107"/>
      <c r="T506" s="107"/>
      <c r="U506" s="107"/>
      <c r="V506" s="107"/>
      <c r="W506" s="107"/>
      <c r="X506" s="107"/>
      <c r="Y506" s="107"/>
      <c r="Z506" s="107"/>
      <c r="AA506" s="107"/>
      <c r="AB506" s="107"/>
      <c r="AC506" s="107"/>
      <c r="AD506" s="107"/>
      <c r="AE506" s="107"/>
      <c r="AF506" s="107"/>
      <c r="AG506" s="107"/>
      <c r="AH506" s="107"/>
      <c r="AI506" s="107"/>
      <c r="AJ506" s="107"/>
      <c r="AK506" s="107"/>
      <c r="AL506" s="107"/>
      <c r="AM506" s="107"/>
      <c r="AN506" s="107"/>
      <c r="AO506" s="107"/>
      <c r="AP506" s="107"/>
      <c r="AQ506" s="107"/>
      <c r="AR506" s="107"/>
      <c r="AS506" s="107"/>
      <c r="AT506" s="107"/>
      <c r="AU506" s="107"/>
      <c r="AV506" s="107"/>
      <c r="AW506" s="107"/>
      <c r="AX506" s="107"/>
      <c r="AY506" s="107"/>
      <c r="AZ506" s="107"/>
      <c r="BA506" s="107"/>
      <c r="BB506" s="107"/>
      <c r="BC506" s="107"/>
      <c r="BD506" s="107"/>
      <c r="BE506" s="107"/>
      <c r="BF506" s="107"/>
      <c r="BG506" s="107"/>
      <c r="BH506" s="107"/>
      <c r="BI506" s="107"/>
      <c r="BJ506" s="107"/>
      <c r="BK506" s="107"/>
      <c r="BL506" s="107"/>
      <c r="BM506" s="107"/>
      <c r="BN506" s="107"/>
      <c r="BO506" s="107"/>
      <c r="BP506" s="107"/>
      <c r="BQ506" s="107"/>
      <c r="BR506" s="107"/>
      <c r="BS506" s="107"/>
      <c r="BT506" s="107"/>
      <c r="BU506" s="107"/>
      <c r="BV506" s="107"/>
      <c r="BW506" s="107"/>
      <c r="BX506" s="107"/>
      <c r="BY506" s="107"/>
      <c r="BZ506" s="107"/>
      <c r="CA506" s="107"/>
      <c r="CB506" s="107"/>
      <c r="CC506" s="107"/>
      <c r="CD506" s="107"/>
      <c r="CE506" s="107"/>
      <c r="CF506" s="107"/>
      <c r="CG506" s="107"/>
      <c r="CH506" s="107"/>
      <c r="CI506" s="107"/>
      <c r="CJ506" s="107"/>
      <c r="CK506" s="107"/>
      <c r="CL506" s="107"/>
      <c r="CM506" s="107"/>
      <c r="CN506" s="107"/>
      <c r="CO506" s="107"/>
      <c r="CP506" s="107"/>
      <c r="CQ506" s="107"/>
      <c r="CR506" s="107"/>
      <c r="CS506" s="107"/>
      <c r="CT506" s="107"/>
      <c r="CU506" s="107"/>
      <c r="CV506" s="107"/>
      <c r="CW506" s="107"/>
      <c r="CX506" s="107"/>
      <c r="CY506" s="107"/>
      <c r="CZ506" s="107"/>
      <c r="DA506" s="107"/>
      <c r="DB506" s="107"/>
      <c r="DC506" s="107"/>
      <c r="DD506" s="107"/>
      <c r="DE506" s="107"/>
      <c r="DF506" s="107"/>
      <c r="DG506" s="107"/>
      <c r="DH506" s="107"/>
      <c r="DI506" s="107"/>
      <c r="DJ506" s="107"/>
      <c r="DK506" s="107"/>
      <c r="DL506" s="107"/>
      <c r="DM506" s="107"/>
      <c r="DN506" s="107"/>
      <c r="DO506" s="107"/>
      <c r="DP506" s="107"/>
      <c r="DQ506" s="107"/>
      <c r="DR506" s="107"/>
      <c r="DS506" s="107"/>
      <c r="DT506" s="107"/>
      <c r="DU506" s="107"/>
      <c r="DV506" s="107"/>
      <c r="DW506" s="107"/>
      <c r="DX506" s="107"/>
      <c r="DY506" s="107"/>
      <c r="DZ506" s="107"/>
      <c r="EA506" s="107"/>
      <c r="EB506" s="107"/>
      <c r="EC506" s="107"/>
      <c r="ED506" s="107"/>
      <c r="EE506" s="107"/>
      <c r="EF506" s="107"/>
      <c r="EG506" s="107"/>
      <c r="EH506" s="107"/>
      <c r="EI506" s="107"/>
      <c r="EJ506" s="107"/>
      <c r="EK506" s="107"/>
      <c r="EL506" s="107"/>
      <c r="EM506" s="107"/>
      <c r="EN506" s="107"/>
      <c r="EO506" s="107"/>
      <c r="EP506" s="107"/>
      <c r="EQ506" s="107"/>
      <c r="ER506" s="107"/>
      <c r="ES506" s="107"/>
      <c r="ET506" s="107"/>
      <c r="EU506" s="107"/>
      <c r="EV506" s="107"/>
      <c r="EW506" s="107"/>
      <c r="EX506" s="107"/>
      <c r="EY506" s="107"/>
      <c r="EZ506" s="107"/>
      <c r="FA506" s="107"/>
      <c r="FB506" s="107"/>
      <c r="FC506" s="107"/>
      <c r="FD506" s="107"/>
      <c r="FE506" s="107"/>
      <c r="FF506" s="107"/>
      <c r="FG506" s="107"/>
      <c r="FH506" s="107"/>
      <c r="FI506" s="107"/>
      <c r="FJ506" s="107"/>
      <c r="FK506" s="107"/>
      <c r="FL506" s="107"/>
      <c r="FM506" s="107"/>
      <c r="FN506" s="107"/>
      <c r="FO506" s="107"/>
      <c r="FP506" s="107"/>
      <c r="FQ506" s="107"/>
      <c r="FR506" s="107"/>
      <c r="FS506" s="107"/>
      <c r="FT506" s="107"/>
      <c r="FU506" s="107"/>
      <c r="FV506" s="107"/>
      <c r="FW506" s="107"/>
      <c r="FX506" s="107"/>
      <c r="FY506" s="107"/>
      <c r="FZ506" s="107"/>
      <c r="GA506" s="107"/>
      <c r="GB506" s="107"/>
      <c r="GC506" s="107"/>
      <c r="GD506" s="107"/>
      <c r="GE506" s="107"/>
      <c r="GF506" s="107"/>
      <c r="GG506" s="107"/>
      <c r="GH506" s="107"/>
      <c r="GI506" s="107"/>
      <c r="GJ506" s="107"/>
      <c r="GK506" s="107"/>
      <c r="GL506" s="107"/>
      <c r="GM506" s="107"/>
      <c r="GN506" s="107"/>
      <c r="GO506" s="107"/>
      <c r="GP506" s="107"/>
      <c r="GQ506" s="107"/>
      <c r="GR506" s="107"/>
      <c r="GS506" s="107"/>
      <c r="GT506" s="107"/>
      <c r="GU506" s="107"/>
      <c r="GV506" s="107"/>
      <c r="GW506" s="107"/>
      <c r="GX506" s="107"/>
      <c r="GY506" s="107"/>
      <c r="GZ506" s="107"/>
      <c r="HA506" s="107"/>
      <c r="HB506" s="107"/>
      <c r="HC506" s="107"/>
      <c r="HD506" s="107"/>
      <c r="HE506" s="107"/>
      <c r="HF506" s="107"/>
      <c r="HG506" s="107"/>
      <c r="HH506" s="107"/>
      <c r="HI506" s="107"/>
      <c r="HJ506" s="107"/>
      <c r="HK506" s="107"/>
      <c r="HL506" s="107"/>
      <c r="HM506" s="107"/>
      <c r="HN506" s="107"/>
      <c r="HO506" s="107"/>
      <c r="HP506" s="107"/>
      <c r="HQ506" s="107"/>
      <c r="HR506" s="107"/>
      <c r="HS506" s="107"/>
      <c r="HT506" s="107"/>
      <c r="HU506" s="107"/>
      <c r="HV506" s="107"/>
      <c r="HW506" s="107"/>
      <c r="HX506" s="107"/>
      <c r="HY506" s="107"/>
      <c r="HZ506" s="107"/>
      <c r="IA506" s="107"/>
      <c r="IB506" s="107"/>
      <c r="IC506" s="107"/>
      <c r="ID506" s="107"/>
      <c r="IE506" s="107"/>
      <c r="IF506" s="107"/>
      <c r="IG506" s="107"/>
      <c r="IH506" s="107"/>
      <c r="II506" s="107"/>
      <c r="IJ506" s="107"/>
      <c r="IK506" s="107"/>
      <c r="IL506" s="107"/>
      <c r="IM506" s="107"/>
      <c r="IN506" s="107"/>
      <c r="IO506" s="107"/>
      <c r="IP506" s="107"/>
      <c r="IQ506" s="107"/>
      <c r="IR506" s="107"/>
      <c r="IS506" s="107"/>
      <c r="IT506" s="107"/>
    </row>
    <row r="507" spans="1:254" s="131" customFormat="1" ht="31.5" x14ac:dyDescent="0.25">
      <c r="A507" s="117">
        <f>+A506+1</f>
        <v>1</v>
      </c>
      <c r="B507" s="129" t="s">
        <v>112</v>
      </c>
      <c r="C507" s="112" t="s">
        <v>13</v>
      </c>
      <c r="D507" s="114">
        <v>1</v>
      </c>
      <c r="E507" s="171">
        <v>16214000</v>
      </c>
      <c r="F507" s="115"/>
      <c r="G507" s="132"/>
      <c r="H507" s="107"/>
      <c r="I507" s="107"/>
      <c r="J507" s="107"/>
      <c r="K507" s="107"/>
      <c r="L507" s="107"/>
      <c r="M507" s="107"/>
      <c r="N507" s="107"/>
      <c r="O507" s="107"/>
    </row>
    <row r="508" spans="1:254" x14ac:dyDescent="0.25">
      <c r="A508" s="117">
        <f>+A510+1</f>
        <v>2</v>
      </c>
      <c r="B508" s="129" t="s">
        <v>64</v>
      </c>
      <c r="C508" s="119" t="s">
        <v>20</v>
      </c>
      <c r="D508" s="119">
        <v>1</v>
      </c>
      <c r="E508" s="172">
        <v>2970000</v>
      </c>
      <c r="F508" s="110"/>
      <c r="G508" s="120"/>
      <c r="H508" s="36"/>
      <c r="I508" s="36"/>
      <c r="J508" s="36"/>
    </row>
    <row r="509" spans="1:254" ht="31.5" x14ac:dyDescent="0.25">
      <c r="A509" s="117"/>
      <c r="B509" s="133" t="s">
        <v>195</v>
      </c>
      <c r="C509" s="112"/>
      <c r="D509" s="114"/>
      <c r="E509" s="170">
        <f>+SUM(E510:E511)</f>
        <v>44275000</v>
      </c>
      <c r="F509" s="115"/>
      <c r="G509" s="132"/>
      <c r="H509" s="107"/>
      <c r="I509" s="107"/>
      <c r="J509" s="107"/>
      <c r="K509" s="107"/>
      <c r="L509" s="107"/>
      <c r="M509" s="107"/>
      <c r="N509" s="107"/>
      <c r="O509" s="107"/>
      <c r="P509" s="131"/>
      <c r="Q509" s="131"/>
      <c r="R509" s="131"/>
      <c r="S509" s="131"/>
      <c r="T509" s="131"/>
      <c r="U509" s="131"/>
      <c r="V509" s="131"/>
      <c r="W509" s="131"/>
      <c r="X509" s="131"/>
      <c r="Y509" s="131"/>
      <c r="Z509" s="131"/>
      <c r="AA509" s="131"/>
      <c r="AB509" s="131"/>
      <c r="AC509" s="131"/>
      <c r="AD509" s="131"/>
      <c r="AE509" s="131"/>
      <c r="AF509" s="131"/>
      <c r="AG509" s="131"/>
      <c r="AH509" s="131"/>
      <c r="AI509" s="131"/>
      <c r="AJ509" s="131"/>
      <c r="AK509" s="131"/>
      <c r="AL509" s="131"/>
      <c r="AM509" s="131"/>
      <c r="AN509" s="131"/>
      <c r="AO509" s="131"/>
      <c r="AP509" s="131"/>
      <c r="AQ509" s="131"/>
      <c r="AR509" s="131"/>
      <c r="AS509" s="131"/>
      <c r="AT509" s="131"/>
      <c r="AU509" s="131"/>
      <c r="AV509" s="131"/>
      <c r="AW509" s="131"/>
      <c r="AX509" s="131"/>
      <c r="AY509" s="131"/>
      <c r="AZ509" s="131"/>
      <c r="BA509" s="131"/>
      <c r="BB509" s="131"/>
      <c r="BC509" s="131"/>
      <c r="BD509" s="131"/>
      <c r="BE509" s="131"/>
      <c r="BF509" s="131"/>
      <c r="BG509" s="131"/>
      <c r="BH509" s="131"/>
      <c r="BI509" s="131"/>
      <c r="BJ509" s="131"/>
      <c r="BK509" s="131"/>
      <c r="BL509" s="131"/>
      <c r="BM509" s="131"/>
      <c r="BN509" s="131"/>
      <c r="BO509" s="131"/>
      <c r="BP509" s="131"/>
      <c r="BQ509" s="131"/>
      <c r="BR509" s="131"/>
      <c r="BS509" s="131"/>
      <c r="BT509" s="131"/>
      <c r="BU509" s="131"/>
      <c r="BV509" s="131"/>
      <c r="BW509" s="131"/>
      <c r="BX509" s="131"/>
      <c r="BY509" s="131"/>
      <c r="BZ509" s="131"/>
      <c r="CA509" s="131"/>
      <c r="CB509" s="131"/>
      <c r="CC509" s="131"/>
      <c r="CD509" s="131"/>
      <c r="CE509" s="131"/>
      <c r="CF509" s="131"/>
      <c r="CG509" s="131"/>
      <c r="CH509" s="131"/>
      <c r="CI509" s="131"/>
      <c r="CJ509" s="131"/>
      <c r="CK509" s="131"/>
      <c r="CL509" s="131"/>
      <c r="CM509" s="131"/>
      <c r="CN509" s="131"/>
      <c r="CO509" s="131"/>
      <c r="CP509" s="131"/>
      <c r="CQ509" s="131"/>
      <c r="CR509" s="131"/>
      <c r="CS509" s="131"/>
      <c r="CT509" s="131"/>
      <c r="CU509" s="131"/>
      <c r="CV509" s="131"/>
      <c r="CW509" s="131"/>
      <c r="CX509" s="131"/>
      <c r="CY509" s="131"/>
      <c r="CZ509" s="131"/>
      <c r="DA509" s="131"/>
      <c r="DB509" s="131"/>
      <c r="DC509" s="131"/>
      <c r="DD509" s="131"/>
      <c r="DE509" s="131"/>
      <c r="DF509" s="131"/>
      <c r="DG509" s="131"/>
      <c r="DH509" s="131"/>
      <c r="DI509" s="131"/>
      <c r="DJ509" s="131"/>
      <c r="DK509" s="131"/>
      <c r="DL509" s="131"/>
      <c r="DM509" s="131"/>
      <c r="DN509" s="131"/>
      <c r="DO509" s="131"/>
      <c r="DP509" s="131"/>
      <c r="DQ509" s="131"/>
      <c r="DR509" s="131"/>
      <c r="DS509" s="131"/>
      <c r="DT509" s="131"/>
      <c r="DU509" s="131"/>
      <c r="DV509" s="131"/>
      <c r="DW509" s="131"/>
      <c r="DX509" s="131"/>
      <c r="DY509" s="131"/>
      <c r="DZ509" s="131"/>
      <c r="EA509" s="131"/>
      <c r="EB509" s="131"/>
      <c r="EC509" s="131"/>
      <c r="ED509" s="131"/>
      <c r="EE509" s="131"/>
      <c r="EF509" s="131"/>
      <c r="EG509" s="131"/>
      <c r="EH509" s="131"/>
      <c r="EI509" s="131"/>
      <c r="EJ509" s="131"/>
      <c r="EK509" s="131"/>
      <c r="EL509" s="131"/>
      <c r="EM509" s="131"/>
      <c r="EN509" s="131"/>
      <c r="EO509" s="131"/>
      <c r="EP509" s="131"/>
      <c r="EQ509" s="131"/>
      <c r="ER509" s="131"/>
      <c r="ES509" s="131"/>
      <c r="ET509" s="131"/>
      <c r="EU509" s="131"/>
      <c r="EV509" s="131"/>
      <c r="EW509" s="131"/>
      <c r="EX509" s="131"/>
      <c r="EY509" s="131"/>
      <c r="EZ509" s="131"/>
      <c r="FA509" s="131"/>
      <c r="FB509" s="131"/>
      <c r="FC509" s="131"/>
      <c r="FD509" s="131"/>
      <c r="FE509" s="131"/>
      <c r="FF509" s="131"/>
      <c r="FG509" s="131"/>
      <c r="FH509" s="131"/>
      <c r="FI509" s="131"/>
      <c r="FJ509" s="131"/>
      <c r="FK509" s="131"/>
      <c r="FL509" s="131"/>
      <c r="FM509" s="131"/>
      <c r="FN509" s="131"/>
      <c r="FO509" s="131"/>
      <c r="FP509" s="131"/>
      <c r="FQ509" s="131"/>
      <c r="FR509" s="131"/>
      <c r="FS509" s="131"/>
      <c r="FT509" s="131"/>
      <c r="FU509" s="131"/>
      <c r="FV509" s="131"/>
      <c r="FW509" s="131"/>
      <c r="FX509" s="131"/>
      <c r="FY509" s="131"/>
      <c r="FZ509" s="131"/>
      <c r="GA509" s="131"/>
      <c r="GB509" s="131"/>
      <c r="GC509" s="131"/>
      <c r="GD509" s="131"/>
      <c r="GE509" s="131"/>
      <c r="GF509" s="131"/>
      <c r="GG509" s="131"/>
      <c r="GH509" s="131"/>
      <c r="GI509" s="131"/>
      <c r="GJ509" s="131"/>
      <c r="GK509" s="131"/>
      <c r="GL509" s="131"/>
      <c r="GM509" s="131"/>
      <c r="GN509" s="131"/>
      <c r="GO509" s="131"/>
      <c r="GP509" s="131"/>
      <c r="GQ509" s="131"/>
      <c r="GR509" s="131"/>
      <c r="GS509" s="131"/>
      <c r="GT509" s="131"/>
      <c r="GU509" s="131"/>
      <c r="GV509" s="131"/>
      <c r="GW509" s="131"/>
      <c r="GX509" s="131"/>
      <c r="GY509" s="131"/>
      <c r="GZ509" s="131"/>
      <c r="HA509" s="131"/>
      <c r="HB509" s="131"/>
      <c r="HC509" s="131"/>
      <c r="HD509" s="131"/>
      <c r="HE509" s="131"/>
      <c r="HF509" s="131"/>
      <c r="HG509" s="131"/>
      <c r="HH509" s="131"/>
      <c r="HI509" s="131"/>
      <c r="HJ509" s="131"/>
      <c r="HK509" s="131"/>
      <c r="HL509" s="131"/>
      <c r="HM509" s="131"/>
      <c r="HN509" s="131"/>
      <c r="HO509" s="131"/>
      <c r="HP509" s="131"/>
      <c r="HQ509" s="131"/>
      <c r="HR509" s="131"/>
      <c r="HS509" s="131"/>
      <c r="HT509" s="131"/>
      <c r="HU509" s="131"/>
      <c r="HV509" s="131"/>
      <c r="HW509" s="131"/>
      <c r="HX509" s="131"/>
      <c r="HY509" s="131"/>
      <c r="HZ509" s="131"/>
      <c r="IA509" s="131"/>
      <c r="IB509" s="131"/>
      <c r="IC509" s="131"/>
      <c r="ID509" s="131"/>
      <c r="IE509" s="131"/>
      <c r="IF509" s="131"/>
      <c r="IG509" s="131"/>
      <c r="IH509" s="131"/>
      <c r="II509" s="131"/>
      <c r="IJ509" s="131"/>
      <c r="IK509" s="131"/>
      <c r="IL509" s="131"/>
      <c r="IM509" s="131"/>
      <c r="IN509" s="131"/>
      <c r="IO509" s="131"/>
      <c r="IP509" s="131"/>
      <c r="IQ509" s="131"/>
      <c r="IR509" s="131"/>
      <c r="IS509" s="131"/>
      <c r="IT509" s="131"/>
    </row>
    <row r="510" spans="1:254" x14ac:dyDescent="0.25">
      <c r="A510" s="117">
        <v>1</v>
      </c>
      <c r="B510" s="129" t="s">
        <v>63</v>
      </c>
      <c r="C510" s="119" t="s">
        <v>20</v>
      </c>
      <c r="D510" s="119">
        <v>1</v>
      </c>
      <c r="E510" s="172">
        <v>9515000</v>
      </c>
      <c r="F510" s="113"/>
      <c r="G510" s="134"/>
      <c r="H510" s="135"/>
      <c r="I510" s="135"/>
      <c r="J510" s="135"/>
      <c r="K510" s="131"/>
      <c r="L510" s="131"/>
      <c r="M510" s="131"/>
      <c r="N510" s="131"/>
      <c r="O510" s="131"/>
    </row>
    <row r="511" spans="1:254" x14ac:dyDescent="0.25">
      <c r="A511" s="117">
        <f>+A508+1</f>
        <v>3</v>
      </c>
      <c r="B511" s="113" t="s">
        <v>107</v>
      </c>
      <c r="C511" s="112" t="s">
        <v>13</v>
      </c>
      <c r="D511" s="114">
        <v>1</v>
      </c>
      <c r="E511" s="171">
        <v>34760000</v>
      </c>
      <c r="F511" s="115"/>
      <c r="G511" s="111"/>
      <c r="H511" s="107"/>
      <c r="I511" s="107"/>
      <c r="J511" s="107"/>
      <c r="K511" s="107"/>
      <c r="L511" s="107"/>
      <c r="M511" s="107"/>
      <c r="N511" s="107"/>
      <c r="O511" s="107"/>
    </row>
    <row r="512" spans="1:254" ht="31.5" x14ac:dyDescent="0.25">
      <c r="A512" s="117"/>
      <c r="B512" s="116" t="s">
        <v>162</v>
      </c>
      <c r="C512" s="112"/>
      <c r="D512" s="114"/>
      <c r="E512" s="170">
        <f>+SUM(E513:E549)</f>
        <v>309554000</v>
      </c>
      <c r="F512" s="115"/>
      <c r="G512" s="111"/>
      <c r="H512" s="107"/>
      <c r="I512" s="107"/>
      <c r="J512" s="107"/>
      <c r="K512" s="107"/>
      <c r="L512" s="107"/>
      <c r="M512" s="107"/>
      <c r="N512" s="107"/>
      <c r="O512" s="107"/>
    </row>
    <row r="513" spans="1:254" x14ac:dyDescent="0.25">
      <c r="A513" s="117">
        <f>+A511+1</f>
        <v>4</v>
      </c>
      <c r="B513" s="129" t="s">
        <v>48</v>
      </c>
      <c r="C513" s="119" t="s">
        <v>20</v>
      </c>
      <c r="D513" s="119">
        <v>2</v>
      </c>
      <c r="E513" s="171">
        <v>5830000</v>
      </c>
      <c r="F513" s="110"/>
      <c r="G513" s="120"/>
      <c r="H513" s="36"/>
      <c r="I513" s="36"/>
      <c r="J513" s="36"/>
    </row>
    <row r="514" spans="1:254" x14ac:dyDescent="0.25">
      <c r="A514" s="117">
        <f>+A513+1</f>
        <v>5</v>
      </c>
      <c r="B514" s="129" t="s">
        <v>65</v>
      </c>
      <c r="C514" s="119" t="s">
        <v>20</v>
      </c>
      <c r="D514" s="119">
        <v>1</v>
      </c>
      <c r="E514" s="171">
        <v>3245000</v>
      </c>
      <c r="F514" s="110"/>
      <c r="G514" s="120"/>
      <c r="H514" s="36"/>
      <c r="I514" s="36"/>
      <c r="J514" s="36"/>
    </row>
    <row r="515" spans="1:254" s="107" customFormat="1" x14ac:dyDescent="0.25">
      <c r="A515" s="117">
        <f>+A514+1</f>
        <v>6</v>
      </c>
      <c r="B515" s="129" t="s">
        <v>66</v>
      </c>
      <c r="C515" s="119" t="s">
        <v>20</v>
      </c>
      <c r="D515" s="119">
        <v>1</v>
      </c>
      <c r="E515" s="171">
        <v>1500000</v>
      </c>
      <c r="F515" s="110"/>
      <c r="G515" s="120"/>
      <c r="H515" s="36"/>
      <c r="I515" s="36"/>
      <c r="J515" s="36"/>
      <c r="K515" s="29"/>
      <c r="L515" s="29"/>
      <c r="M515" s="29"/>
      <c r="N515" s="29"/>
      <c r="O515" s="29"/>
      <c r="P515" s="29"/>
      <c r="Q515" s="29"/>
      <c r="R515" s="29"/>
      <c r="S515" s="29"/>
      <c r="T515" s="29"/>
      <c r="U515" s="29"/>
      <c r="V515" s="29"/>
      <c r="W515" s="29"/>
      <c r="X515" s="29"/>
      <c r="Y515" s="29"/>
      <c r="Z515" s="29"/>
      <c r="AA515" s="29"/>
      <c r="AB515" s="29"/>
      <c r="AC515" s="29"/>
      <c r="AD515" s="29"/>
      <c r="AE515" s="29"/>
      <c r="AF515" s="29"/>
      <c r="AG515" s="29"/>
      <c r="AH515" s="29"/>
      <c r="AI515" s="29"/>
      <c r="AJ515" s="29"/>
      <c r="AK515" s="29"/>
      <c r="AL515" s="29"/>
      <c r="AM515" s="29"/>
      <c r="AN515" s="29"/>
      <c r="AO515" s="29"/>
      <c r="AP515" s="29"/>
      <c r="AQ515" s="29"/>
      <c r="AR515" s="29"/>
      <c r="AS515" s="29"/>
      <c r="AT515" s="29"/>
      <c r="AU515" s="29"/>
      <c r="AV515" s="29"/>
      <c r="AW515" s="29"/>
      <c r="AX515" s="29"/>
      <c r="AY515" s="29"/>
      <c r="AZ515" s="29"/>
      <c r="BA515" s="29"/>
      <c r="BB515" s="29"/>
      <c r="BC515" s="29"/>
      <c r="BD515" s="29"/>
      <c r="BE515" s="29"/>
      <c r="BF515" s="29"/>
      <c r="BG515" s="29"/>
      <c r="BH515" s="29"/>
      <c r="BI515" s="29"/>
      <c r="BJ515" s="29"/>
      <c r="BK515" s="29"/>
      <c r="BL515" s="29"/>
      <c r="BM515" s="29"/>
      <c r="BN515" s="29"/>
      <c r="BO515" s="29"/>
      <c r="BP515" s="29"/>
      <c r="BQ515" s="29"/>
      <c r="BR515" s="29"/>
      <c r="BS515" s="29"/>
      <c r="BT515" s="29"/>
      <c r="BU515" s="29"/>
      <c r="BV515" s="29"/>
      <c r="BW515" s="29"/>
      <c r="BX515" s="29"/>
      <c r="BY515" s="29"/>
      <c r="BZ515" s="29"/>
      <c r="CA515" s="29"/>
      <c r="CB515" s="29"/>
      <c r="CC515" s="29"/>
      <c r="CD515" s="29"/>
      <c r="CE515" s="29"/>
      <c r="CF515" s="29"/>
      <c r="CG515" s="29"/>
      <c r="CH515" s="29"/>
      <c r="CI515" s="29"/>
      <c r="CJ515" s="29"/>
      <c r="CK515" s="29"/>
      <c r="CL515" s="29"/>
      <c r="CM515" s="29"/>
      <c r="CN515" s="29"/>
      <c r="CO515" s="29"/>
      <c r="CP515" s="29"/>
      <c r="CQ515" s="29"/>
      <c r="CR515" s="29"/>
      <c r="CS515" s="29"/>
      <c r="CT515" s="29"/>
      <c r="CU515" s="29"/>
      <c r="CV515" s="29"/>
      <c r="CW515" s="29"/>
      <c r="CX515" s="29"/>
      <c r="CY515" s="29"/>
      <c r="CZ515" s="29"/>
      <c r="DA515" s="29"/>
      <c r="DB515" s="29"/>
      <c r="DC515" s="29"/>
      <c r="DD515" s="29"/>
      <c r="DE515" s="29"/>
      <c r="DF515" s="29"/>
      <c r="DG515" s="29"/>
      <c r="DH515" s="29"/>
      <c r="DI515" s="29"/>
      <c r="DJ515" s="29"/>
      <c r="DK515" s="29"/>
      <c r="DL515" s="29"/>
      <c r="DM515" s="29"/>
      <c r="DN515" s="29"/>
      <c r="DO515" s="29"/>
      <c r="DP515" s="29"/>
      <c r="DQ515" s="29"/>
      <c r="DR515" s="29"/>
      <c r="DS515" s="29"/>
      <c r="DT515" s="29"/>
      <c r="DU515" s="29"/>
      <c r="DV515" s="29"/>
      <c r="DW515" s="29"/>
      <c r="DX515" s="29"/>
      <c r="DY515" s="29"/>
      <c r="DZ515" s="29"/>
      <c r="EA515" s="29"/>
      <c r="EB515" s="29"/>
      <c r="EC515" s="29"/>
      <c r="ED515" s="29"/>
      <c r="EE515" s="29"/>
      <c r="EF515" s="29"/>
      <c r="EG515" s="29"/>
      <c r="EH515" s="29"/>
      <c r="EI515" s="29"/>
      <c r="EJ515" s="29"/>
      <c r="EK515" s="29"/>
      <c r="EL515" s="29"/>
      <c r="EM515" s="29"/>
      <c r="EN515" s="29"/>
      <c r="EO515" s="29"/>
      <c r="EP515" s="29"/>
      <c r="EQ515" s="29"/>
      <c r="ER515" s="29"/>
      <c r="ES515" s="29"/>
      <c r="ET515" s="29"/>
      <c r="EU515" s="29"/>
      <c r="EV515" s="29"/>
      <c r="EW515" s="29"/>
      <c r="EX515" s="29"/>
      <c r="EY515" s="29"/>
      <c r="EZ515" s="29"/>
      <c r="FA515" s="29"/>
      <c r="FB515" s="29"/>
      <c r="FC515" s="29"/>
      <c r="FD515" s="29"/>
      <c r="FE515" s="29"/>
      <c r="FF515" s="29"/>
      <c r="FG515" s="29"/>
      <c r="FH515" s="29"/>
      <c r="FI515" s="29"/>
      <c r="FJ515" s="29"/>
      <c r="FK515" s="29"/>
      <c r="FL515" s="29"/>
      <c r="FM515" s="29"/>
      <c r="FN515" s="29"/>
      <c r="FO515" s="29"/>
      <c r="FP515" s="29"/>
      <c r="FQ515" s="29"/>
      <c r="FR515" s="29"/>
      <c r="FS515" s="29"/>
      <c r="FT515" s="29"/>
      <c r="FU515" s="29"/>
      <c r="FV515" s="29"/>
      <c r="FW515" s="29"/>
      <c r="FX515" s="29"/>
      <c r="FY515" s="29"/>
      <c r="FZ515" s="29"/>
      <c r="GA515" s="29"/>
      <c r="GB515" s="29"/>
      <c r="GC515" s="29"/>
      <c r="GD515" s="29"/>
      <c r="GE515" s="29"/>
      <c r="GF515" s="29"/>
      <c r="GG515" s="29"/>
      <c r="GH515" s="29"/>
      <c r="GI515" s="29"/>
      <c r="GJ515" s="29"/>
      <c r="GK515" s="29"/>
      <c r="GL515" s="29"/>
      <c r="GM515" s="29"/>
      <c r="GN515" s="29"/>
      <c r="GO515" s="29"/>
      <c r="GP515" s="29"/>
      <c r="GQ515" s="29"/>
      <c r="GR515" s="29"/>
      <c r="GS515" s="29"/>
      <c r="GT515" s="29"/>
      <c r="GU515" s="29"/>
      <c r="GV515" s="29"/>
      <c r="GW515" s="29"/>
      <c r="GX515" s="29"/>
      <c r="GY515" s="29"/>
      <c r="GZ515" s="29"/>
      <c r="HA515" s="29"/>
      <c r="HB515" s="29"/>
      <c r="HC515" s="29"/>
      <c r="HD515" s="29"/>
      <c r="HE515" s="29"/>
      <c r="HF515" s="29"/>
      <c r="HG515" s="29"/>
      <c r="HH515" s="29"/>
      <c r="HI515" s="29"/>
      <c r="HJ515" s="29"/>
      <c r="HK515" s="29"/>
      <c r="HL515" s="29"/>
      <c r="HM515" s="29"/>
      <c r="HN515" s="29"/>
      <c r="HO515" s="29"/>
      <c r="HP515" s="29"/>
      <c r="HQ515" s="29"/>
      <c r="HR515" s="29"/>
      <c r="HS515" s="29"/>
      <c r="HT515" s="29"/>
      <c r="HU515" s="29"/>
      <c r="HV515" s="29"/>
      <c r="HW515" s="29"/>
      <c r="HX515" s="29"/>
      <c r="HY515" s="29"/>
      <c r="HZ515" s="29"/>
      <c r="IA515" s="29"/>
      <c r="IB515" s="29"/>
      <c r="IC515" s="29"/>
      <c r="ID515" s="29"/>
      <c r="IE515" s="29"/>
      <c r="IF515" s="29"/>
      <c r="IG515" s="29"/>
      <c r="IH515" s="29"/>
      <c r="II515" s="29"/>
      <c r="IJ515" s="29"/>
      <c r="IK515" s="29"/>
      <c r="IL515" s="29"/>
      <c r="IM515" s="29"/>
      <c r="IN515" s="29"/>
      <c r="IO515" s="29"/>
      <c r="IP515" s="29"/>
      <c r="IQ515" s="29"/>
      <c r="IR515" s="29"/>
      <c r="IS515" s="29"/>
      <c r="IT515" s="29"/>
    </row>
    <row r="516" spans="1:254" x14ac:dyDescent="0.25">
      <c r="A516" s="117">
        <f>+A515+1</f>
        <v>7</v>
      </c>
      <c r="B516" s="129" t="s">
        <v>67</v>
      </c>
      <c r="C516" s="119" t="s">
        <v>20</v>
      </c>
      <c r="D516" s="119">
        <v>1</v>
      </c>
      <c r="E516" s="171">
        <v>4900000</v>
      </c>
      <c r="F516" s="110"/>
      <c r="G516" s="120"/>
      <c r="H516" s="36"/>
      <c r="I516" s="36"/>
      <c r="J516" s="36"/>
    </row>
    <row r="517" spans="1:254" ht="31.5" x14ac:dyDescent="0.25">
      <c r="A517" s="117">
        <f>+A516+1</f>
        <v>8</v>
      </c>
      <c r="B517" s="129" t="s">
        <v>68</v>
      </c>
      <c r="C517" s="119" t="s">
        <v>20</v>
      </c>
      <c r="D517" s="130">
        <v>1</v>
      </c>
      <c r="E517" s="171">
        <v>2800000</v>
      </c>
      <c r="F517" s="110"/>
      <c r="G517" s="120"/>
      <c r="H517" s="36"/>
      <c r="I517" s="36"/>
      <c r="J517" s="36"/>
      <c r="P517" s="107"/>
      <c r="Q517" s="107"/>
      <c r="R517" s="107"/>
      <c r="S517" s="107"/>
      <c r="T517" s="107"/>
      <c r="U517" s="107"/>
      <c r="V517" s="107"/>
      <c r="W517" s="107"/>
      <c r="X517" s="107"/>
      <c r="Y517" s="107"/>
      <c r="Z517" s="107"/>
      <c r="AA517" s="107"/>
      <c r="AB517" s="107"/>
      <c r="AC517" s="107"/>
      <c r="AD517" s="107"/>
      <c r="AE517" s="107"/>
      <c r="AF517" s="107"/>
      <c r="AG517" s="107"/>
      <c r="AH517" s="107"/>
      <c r="AI517" s="107"/>
      <c r="AJ517" s="107"/>
      <c r="AK517" s="107"/>
      <c r="AL517" s="107"/>
      <c r="AM517" s="107"/>
      <c r="AN517" s="107"/>
      <c r="AO517" s="107"/>
      <c r="AP517" s="107"/>
      <c r="AQ517" s="107"/>
      <c r="AR517" s="107"/>
      <c r="AS517" s="107"/>
      <c r="AT517" s="107"/>
      <c r="AU517" s="107"/>
      <c r="AV517" s="107"/>
      <c r="AW517" s="107"/>
      <c r="AX517" s="107"/>
      <c r="AY517" s="107"/>
      <c r="AZ517" s="107"/>
      <c r="BA517" s="107"/>
      <c r="BB517" s="107"/>
      <c r="BC517" s="107"/>
      <c r="BD517" s="107"/>
      <c r="BE517" s="107"/>
      <c r="BF517" s="107"/>
      <c r="BG517" s="107"/>
      <c r="BH517" s="107"/>
      <c r="BI517" s="107"/>
      <c r="BJ517" s="107"/>
      <c r="BK517" s="107"/>
      <c r="BL517" s="107"/>
      <c r="BM517" s="107"/>
      <c r="BN517" s="107"/>
      <c r="BO517" s="107"/>
      <c r="BP517" s="107"/>
      <c r="BQ517" s="107"/>
      <c r="BR517" s="107"/>
      <c r="BS517" s="107"/>
      <c r="BT517" s="107"/>
      <c r="BU517" s="107"/>
      <c r="BV517" s="107"/>
      <c r="BW517" s="107"/>
      <c r="BX517" s="107"/>
      <c r="BY517" s="107"/>
      <c r="BZ517" s="107"/>
      <c r="CA517" s="107"/>
      <c r="CB517" s="107"/>
      <c r="CC517" s="107"/>
      <c r="CD517" s="107"/>
      <c r="CE517" s="107"/>
      <c r="CF517" s="107"/>
      <c r="CG517" s="107"/>
      <c r="CH517" s="107"/>
      <c r="CI517" s="107"/>
      <c r="CJ517" s="107"/>
      <c r="CK517" s="107"/>
      <c r="CL517" s="107"/>
      <c r="CM517" s="107"/>
      <c r="CN517" s="107"/>
      <c r="CO517" s="107"/>
      <c r="CP517" s="107"/>
      <c r="CQ517" s="107"/>
      <c r="CR517" s="107"/>
      <c r="CS517" s="107"/>
      <c r="CT517" s="107"/>
      <c r="CU517" s="107"/>
      <c r="CV517" s="107"/>
      <c r="CW517" s="107"/>
      <c r="CX517" s="107"/>
      <c r="CY517" s="107"/>
      <c r="CZ517" s="107"/>
      <c r="DA517" s="107"/>
      <c r="DB517" s="107"/>
      <c r="DC517" s="107"/>
      <c r="DD517" s="107"/>
      <c r="DE517" s="107"/>
      <c r="DF517" s="107"/>
      <c r="DG517" s="107"/>
      <c r="DH517" s="107"/>
      <c r="DI517" s="107"/>
      <c r="DJ517" s="107"/>
      <c r="DK517" s="107"/>
      <c r="DL517" s="107"/>
      <c r="DM517" s="107"/>
      <c r="DN517" s="107"/>
      <c r="DO517" s="107"/>
      <c r="DP517" s="107"/>
      <c r="DQ517" s="107"/>
      <c r="DR517" s="107"/>
      <c r="DS517" s="107"/>
      <c r="DT517" s="107"/>
      <c r="DU517" s="107"/>
      <c r="DV517" s="107"/>
      <c r="DW517" s="107"/>
      <c r="DX517" s="107"/>
      <c r="DY517" s="107"/>
      <c r="DZ517" s="107"/>
      <c r="EA517" s="107"/>
      <c r="EB517" s="107"/>
      <c r="EC517" s="107"/>
      <c r="ED517" s="107"/>
      <c r="EE517" s="107"/>
      <c r="EF517" s="107"/>
      <c r="EG517" s="107"/>
      <c r="EH517" s="107"/>
      <c r="EI517" s="107"/>
      <c r="EJ517" s="107"/>
      <c r="EK517" s="107"/>
      <c r="EL517" s="107"/>
      <c r="EM517" s="107"/>
      <c r="EN517" s="107"/>
      <c r="EO517" s="107"/>
      <c r="EP517" s="107"/>
      <c r="EQ517" s="107"/>
      <c r="ER517" s="107"/>
      <c r="ES517" s="107"/>
      <c r="ET517" s="107"/>
      <c r="EU517" s="107"/>
      <c r="EV517" s="107"/>
      <c r="EW517" s="107"/>
      <c r="EX517" s="107"/>
      <c r="EY517" s="107"/>
      <c r="EZ517" s="107"/>
      <c r="FA517" s="107"/>
      <c r="FB517" s="107"/>
      <c r="FC517" s="107"/>
      <c r="FD517" s="107"/>
      <c r="FE517" s="107"/>
      <c r="FF517" s="107"/>
      <c r="FG517" s="107"/>
      <c r="FH517" s="107"/>
      <c r="FI517" s="107"/>
      <c r="FJ517" s="107"/>
      <c r="FK517" s="107"/>
      <c r="FL517" s="107"/>
      <c r="FM517" s="107"/>
      <c r="FN517" s="107"/>
      <c r="FO517" s="107"/>
      <c r="FP517" s="107"/>
      <c r="FQ517" s="107"/>
      <c r="FR517" s="107"/>
      <c r="FS517" s="107"/>
      <c r="FT517" s="107"/>
      <c r="FU517" s="107"/>
      <c r="FV517" s="107"/>
      <c r="FW517" s="107"/>
      <c r="FX517" s="107"/>
      <c r="FY517" s="107"/>
      <c r="FZ517" s="107"/>
      <c r="GA517" s="107"/>
      <c r="GB517" s="107"/>
      <c r="GC517" s="107"/>
      <c r="GD517" s="107"/>
      <c r="GE517" s="107"/>
      <c r="GF517" s="107"/>
      <c r="GG517" s="107"/>
      <c r="GH517" s="107"/>
      <c r="GI517" s="107"/>
      <c r="GJ517" s="107"/>
      <c r="GK517" s="107"/>
      <c r="GL517" s="107"/>
      <c r="GM517" s="107"/>
      <c r="GN517" s="107"/>
      <c r="GO517" s="107"/>
      <c r="GP517" s="107"/>
      <c r="GQ517" s="107"/>
      <c r="GR517" s="107"/>
      <c r="GS517" s="107"/>
      <c r="GT517" s="107"/>
      <c r="GU517" s="107"/>
      <c r="GV517" s="107"/>
      <c r="GW517" s="107"/>
      <c r="GX517" s="107"/>
      <c r="GY517" s="107"/>
      <c r="GZ517" s="107"/>
      <c r="HA517" s="107"/>
      <c r="HB517" s="107"/>
      <c r="HC517" s="107"/>
      <c r="HD517" s="107"/>
      <c r="HE517" s="107"/>
      <c r="HF517" s="107"/>
      <c r="HG517" s="107"/>
      <c r="HH517" s="107"/>
      <c r="HI517" s="107"/>
      <c r="HJ517" s="107"/>
      <c r="HK517" s="107"/>
      <c r="HL517" s="107"/>
      <c r="HM517" s="107"/>
      <c r="HN517" s="107"/>
      <c r="HO517" s="107"/>
      <c r="HP517" s="107"/>
      <c r="HQ517" s="107"/>
      <c r="HR517" s="107"/>
      <c r="HS517" s="107"/>
      <c r="HT517" s="107"/>
      <c r="HU517" s="107"/>
      <c r="HV517" s="107"/>
      <c r="HW517" s="107"/>
      <c r="HX517" s="107"/>
      <c r="HY517" s="107"/>
      <c r="HZ517" s="107"/>
      <c r="IA517" s="107"/>
      <c r="IB517" s="107"/>
      <c r="IC517" s="107"/>
      <c r="ID517" s="107"/>
      <c r="IE517" s="107"/>
      <c r="IF517" s="107"/>
      <c r="IG517" s="107"/>
      <c r="IH517" s="107"/>
      <c r="II517" s="107"/>
      <c r="IJ517" s="107"/>
      <c r="IK517" s="107"/>
      <c r="IL517" s="107"/>
      <c r="IM517" s="107"/>
      <c r="IN517" s="107"/>
      <c r="IO517" s="107"/>
      <c r="IP517" s="107"/>
      <c r="IQ517" s="107"/>
      <c r="IR517" s="107"/>
      <c r="IS517" s="107"/>
      <c r="IT517" s="107"/>
    </row>
    <row r="518" spans="1:254" ht="31.5" x14ac:dyDescent="0.25">
      <c r="A518" s="117">
        <f>+A517+1</f>
        <v>9</v>
      </c>
      <c r="B518" s="129" t="s">
        <v>69</v>
      </c>
      <c r="C518" s="119" t="s">
        <v>20</v>
      </c>
      <c r="D518" s="130">
        <v>1</v>
      </c>
      <c r="E518" s="171">
        <v>2250000</v>
      </c>
      <c r="F518" s="110"/>
      <c r="G518" s="120"/>
      <c r="H518" s="36"/>
      <c r="I518" s="36"/>
      <c r="J518" s="36"/>
    </row>
    <row r="519" spans="1:254" x14ac:dyDescent="0.25">
      <c r="A519" s="117">
        <f>+A518+1</f>
        <v>10</v>
      </c>
      <c r="B519" s="124" t="s">
        <v>70</v>
      </c>
      <c r="C519" s="119" t="s">
        <v>20</v>
      </c>
      <c r="D519" s="114">
        <v>2</v>
      </c>
      <c r="E519" s="172">
        <v>4700000</v>
      </c>
      <c r="F519" s="125"/>
      <c r="G519" s="136"/>
      <c r="H519" s="137"/>
      <c r="I519" s="137"/>
      <c r="J519" s="137"/>
      <c r="K519" s="107"/>
      <c r="L519" s="107"/>
      <c r="M519" s="107"/>
      <c r="N519" s="107"/>
      <c r="O519" s="107"/>
    </row>
    <row r="520" spans="1:254" x14ac:dyDescent="0.25">
      <c r="A520" s="117">
        <f>+A519+1</f>
        <v>11</v>
      </c>
      <c r="B520" s="129" t="s">
        <v>71</v>
      </c>
      <c r="C520" s="119" t="s">
        <v>72</v>
      </c>
      <c r="D520" s="119">
        <v>1</v>
      </c>
      <c r="E520" s="172">
        <v>880000</v>
      </c>
      <c r="F520" s="125"/>
      <c r="G520" s="120"/>
      <c r="H520" s="36"/>
      <c r="I520" s="36"/>
      <c r="J520" s="36"/>
    </row>
    <row r="521" spans="1:254" x14ac:dyDescent="0.25">
      <c r="A521" s="117">
        <f>+A520+1</f>
        <v>12</v>
      </c>
      <c r="B521" s="129" t="s">
        <v>73</v>
      </c>
      <c r="C521" s="119" t="s">
        <v>74</v>
      </c>
      <c r="D521" s="119">
        <v>1</v>
      </c>
      <c r="E521" s="172">
        <v>7700000</v>
      </c>
      <c r="F521" s="125"/>
      <c r="G521" s="120"/>
      <c r="H521" s="36"/>
      <c r="I521" s="36"/>
      <c r="J521" s="36"/>
    </row>
    <row r="522" spans="1:254" x14ac:dyDescent="0.25">
      <c r="A522" s="117">
        <f>+A521+1</f>
        <v>13</v>
      </c>
      <c r="B522" s="129" t="s">
        <v>64</v>
      </c>
      <c r="C522" s="119" t="s">
        <v>20</v>
      </c>
      <c r="D522" s="119">
        <v>1</v>
      </c>
      <c r="E522" s="172">
        <v>2970000</v>
      </c>
      <c r="F522" s="125"/>
      <c r="G522" s="120"/>
      <c r="H522" s="36"/>
      <c r="I522" s="36"/>
      <c r="J522" s="36"/>
    </row>
    <row r="523" spans="1:254" x14ac:dyDescent="0.25">
      <c r="A523" s="117">
        <f>+A522+1</f>
        <v>14</v>
      </c>
      <c r="B523" s="129" t="s">
        <v>75</v>
      </c>
      <c r="C523" s="119" t="s">
        <v>20</v>
      </c>
      <c r="D523" s="119">
        <v>4</v>
      </c>
      <c r="E523" s="172">
        <v>9240000</v>
      </c>
      <c r="F523" s="110"/>
      <c r="G523" s="120"/>
      <c r="H523" s="36"/>
      <c r="I523" s="36"/>
      <c r="J523" s="36"/>
    </row>
    <row r="524" spans="1:254" x14ac:dyDescent="0.25">
      <c r="A524" s="117">
        <f>+A523+1</f>
        <v>15</v>
      </c>
      <c r="B524" s="129" t="s">
        <v>76</v>
      </c>
      <c r="C524" s="119" t="s">
        <v>20</v>
      </c>
      <c r="D524" s="119">
        <v>1</v>
      </c>
      <c r="E524" s="172">
        <v>3938000</v>
      </c>
      <c r="F524" s="110"/>
      <c r="G524" s="120"/>
      <c r="H524" s="36"/>
      <c r="I524" s="36"/>
      <c r="J524" s="36"/>
    </row>
    <row r="525" spans="1:254" ht="31.5" x14ac:dyDescent="0.25">
      <c r="A525" s="117">
        <f>+A524+1</f>
        <v>16</v>
      </c>
      <c r="B525" s="129" t="s">
        <v>77</v>
      </c>
      <c r="C525" s="119" t="s">
        <v>20</v>
      </c>
      <c r="D525" s="119">
        <v>1</v>
      </c>
      <c r="E525" s="171">
        <v>8800000</v>
      </c>
      <c r="F525" s="110"/>
      <c r="G525" s="120"/>
      <c r="H525" s="36"/>
      <c r="I525" s="36"/>
      <c r="J525" s="36"/>
    </row>
    <row r="526" spans="1:254" x14ac:dyDescent="0.25">
      <c r="A526" s="117">
        <f>+A525+1</f>
        <v>17</v>
      </c>
      <c r="B526" s="129" t="s">
        <v>78</v>
      </c>
      <c r="C526" s="119" t="s">
        <v>79</v>
      </c>
      <c r="D526" s="119">
        <v>1</v>
      </c>
      <c r="E526" s="171">
        <v>4290000</v>
      </c>
      <c r="F526" s="110"/>
      <c r="G526" s="120"/>
      <c r="H526" s="36"/>
      <c r="I526" s="36"/>
      <c r="J526" s="36"/>
    </row>
    <row r="527" spans="1:254" x14ac:dyDescent="0.25">
      <c r="A527" s="117">
        <f>+A526+1</f>
        <v>18</v>
      </c>
      <c r="B527" s="129" t="s">
        <v>80</v>
      </c>
      <c r="C527" s="119" t="s">
        <v>20</v>
      </c>
      <c r="D527" s="119">
        <v>1</v>
      </c>
      <c r="E527" s="171">
        <v>1800000</v>
      </c>
      <c r="F527" s="110"/>
      <c r="G527" s="120"/>
      <c r="H527" s="36"/>
      <c r="I527" s="36"/>
      <c r="J527" s="36"/>
    </row>
    <row r="528" spans="1:254" x14ac:dyDescent="0.25">
      <c r="A528" s="117">
        <f>+A527+1</f>
        <v>19</v>
      </c>
      <c r="B528" s="129" t="s">
        <v>81</v>
      </c>
      <c r="C528" s="119" t="s">
        <v>20</v>
      </c>
      <c r="D528" s="119">
        <v>1</v>
      </c>
      <c r="E528" s="171">
        <v>1230000</v>
      </c>
      <c r="F528" s="110"/>
      <c r="G528" s="120"/>
      <c r="H528" s="36"/>
      <c r="I528" s="36"/>
      <c r="J528" s="36"/>
    </row>
    <row r="529" spans="1:15" x14ac:dyDescent="0.25">
      <c r="A529" s="117">
        <f>+A528+1</f>
        <v>20</v>
      </c>
      <c r="B529" s="129" t="s">
        <v>82</v>
      </c>
      <c r="C529" s="119" t="s">
        <v>20</v>
      </c>
      <c r="D529" s="119">
        <v>1</v>
      </c>
      <c r="E529" s="171">
        <v>2915000</v>
      </c>
      <c r="F529" s="110"/>
      <c r="G529" s="120"/>
      <c r="H529" s="36"/>
      <c r="I529" s="36"/>
      <c r="J529" s="36"/>
    </row>
    <row r="530" spans="1:15" ht="31.5" x14ac:dyDescent="0.25">
      <c r="A530" s="117">
        <f>+A529+1</f>
        <v>21</v>
      </c>
      <c r="B530" s="113" t="s">
        <v>108</v>
      </c>
      <c r="C530" s="112" t="s">
        <v>109</v>
      </c>
      <c r="D530" s="114">
        <v>1</v>
      </c>
      <c r="E530" s="171">
        <v>97000000</v>
      </c>
      <c r="F530" s="115"/>
      <c r="G530" s="111"/>
      <c r="H530" s="107"/>
      <c r="I530" s="107"/>
      <c r="J530" s="107"/>
      <c r="K530" s="107"/>
      <c r="L530" s="107"/>
      <c r="M530" s="107"/>
      <c r="N530" s="107"/>
      <c r="O530" s="107"/>
    </row>
    <row r="531" spans="1:15" ht="31.5" x14ac:dyDescent="0.25">
      <c r="A531" s="117">
        <f>+A530+1</f>
        <v>22</v>
      </c>
      <c r="B531" s="129" t="s">
        <v>111</v>
      </c>
      <c r="C531" s="112" t="s">
        <v>13</v>
      </c>
      <c r="D531" s="114">
        <v>1</v>
      </c>
      <c r="E531" s="171">
        <v>19910000</v>
      </c>
      <c r="F531" s="115"/>
      <c r="G531" s="132"/>
      <c r="H531" s="107"/>
      <c r="I531" s="107"/>
      <c r="J531" s="107"/>
      <c r="K531" s="107"/>
      <c r="L531" s="107"/>
      <c r="M531" s="107"/>
      <c r="N531" s="107"/>
      <c r="O531" s="107"/>
    </row>
    <row r="532" spans="1:15" ht="31.5" x14ac:dyDescent="0.25">
      <c r="A532" s="117">
        <f>+A531+1</f>
        <v>23</v>
      </c>
      <c r="B532" s="129" t="s">
        <v>111</v>
      </c>
      <c r="C532" s="112" t="s">
        <v>13</v>
      </c>
      <c r="D532" s="114">
        <v>1</v>
      </c>
      <c r="E532" s="171">
        <v>19910000</v>
      </c>
      <c r="F532" s="115"/>
      <c r="G532" s="132"/>
      <c r="H532" s="107"/>
      <c r="I532" s="107"/>
      <c r="J532" s="107"/>
      <c r="K532" s="107"/>
      <c r="L532" s="107"/>
      <c r="M532" s="107"/>
      <c r="N532" s="107"/>
      <c r="O532" s="107"/>
    </row>
    <row r="533" spans="1:15" x14ac:dyDescent="0.25">
      <c r="A533" s="117">
        <f>+A532+1</f>
        <v>24</v>
      </c>
      <c r="B533" s="113" t="s">
        <v>113</v>
      </c>
      <c r="C533" s="112" t="s">
        <v>13</v>
      </c>
      <c r="D533" s="114">
        <v>1</v>
      </c>
      <c r="E533" s="171">
        <v>19250000</v>
      </c>
      <c r="F533" s="115"/>
      <c r="G533" s="111"/>
      <c r="H533" s="107"/>
      <c r="I533" s="107"/>
      <c r="J533" s="107"/>
      <c r="K533" s="107"/>
      <c r="L533" s="107"/>
      <c r="M533" s="107"/>
      <c r="N533" s="107"/>
      <c r="O533" s="107"/>
    </row>
    <row r="534" spans="1:15" x14ac:dyDescent="0.25">
      <c r="A534" s="117">
        <f>+A533+1</f>
        <v>25</v>
      </c>
      <c r="B534" s="129" t="s">
        <v>83</v>
      </c>
      <c r="C534" s="119" t="s">
        <v>20</v>
      </c>
      <c r="D534" s="119">
        <v>1</v>
      </c>
      <c r="E534" s="171">
        <v>2915000</v>
      </c>
      <c r="F534" s="125"/>
      <c r="G534" s="120" t="s">
        <v>84</v>
      </c>
      <c r="H534" s="36"/>
      <c r="I534" s="36"/>
      <c r="J534" s="36"/>
    </row>
    <row r="535" spans="1:15" x14ac:dyDescent="0.25">
      <c r="A535" s="117">
        <f>+A534+1</f>
        <v>26</v>
      </c>
      <c r="B535" s="129" t="s">
        <v>85</v>
      </c>
      <c r="C535" s="119" t="s">
        <v>20</v>
      </c>
      <c r="D535" s="119">
        <v>1</v>
      </c>
      <c r="E535" s="171">
        <v>2915000</v>
      </c>
      <c r="F535" s="125"/>
      <c r="G535" s="120" t="s">
        <v>84</v>
      </c>
      <c r="H535" s="36"/>
      <c r="I535" s="36"/>
      <c r="J535" s="36"/>
    </row>
    <row r="536" spans="1:15" x14ac:dyDescent="0.25">
      <c r="A536" s="117">
        <f>+A535+1</f>
        <v>27</v>
      </c>
      <c r="B536" s="129" t="s">
        <v>86</v>
      </c>
      <c r="C536" s="119" t="s">
        <v>20</v>
      </c>
      <c r="D536" s="119">
        <v>1</v>
      </c>
      <c r="E536" s="171">
        <v>1782000</v>
      </c>
      <c r="F536" s="125"/>
      <c r="G536" s="120" t="s">
        <v>84</v>
      </c>
      <c r="H536" s="36"/>
      <c r="I536" s="36"/>
      <c r="J536" s="36"/>
    </row>
    <row r="537" spans="1:15" x14ac:dyDescent="0.25">
      <c r="A537" s="117">
        <f>+A536+1</f>
        <v>28</v>
      </c>
      <c r="B537" s="129" t="s">
        <v>87</v>
      </c>
      <c r="C537" s="119" t="s">
        <v>20</v>
      </c>
      <c r="D537" s="119">
        <v>2</v>
      </c>
      <c r="E537" s="171">
        <v>1012000</v>
      </c>
      <c r="F537" s="125"/>
      <c r="G537" s="120" t="s">
        <v>84</v>
      </c>
      <c r="H537" s="36"/>
      <c r="I537" s="36"/>
      <c r="J537" s="36"/>
    </row>
    <row r="538" spans="1:15" x14ac:dyDescent="0.25">
      <c r="A538" s="117">
        <f>+A537+1</f>
        <v>29</v>
      </c>
      <c r="B538" s="129" t="s">
        <v>85</v>
      </c>
      <c r="C538" s="119" t="s">
        <v>20</v>
      </c>
      <c r="D538" s="138">
        <v>1</v>
      </c>
      <c r="E538" s="173">
        <v>1782000</v>
      </c>
      <c r="F538" s="110"/>
      <c r="G538" s="120" t="s">
        <v>84</v>
      </c>
      <c r="H538" s="36"/>
      <c r="I538" s="36"/>
      <c r="J538" s="36"/>
    </row>
    <row r="539" spans="1:15" ht="31.5" x14ac:dyDescent="0.25">
      <c r="A539" s="117">
        <f>+A538+1</f>
        <v>30</v>
      </c>
      <c r="B539" s="118" t="s">
        <v>88</v>
      </c>
      <c r="C539" s="119" t="s">
        <v>20</v>
      </c>
      <c r="D539" s="119">
        <v>2</v>
      </c>
      <c r="E539" s="171">
        <v>1900000</v>
      </c>
      <c r="F539" s="110"/>
      <c r="G539" s="139" t="s">
        <v>89</v>
      </c>
      <c r="H539" s="36"/>
      <c r="I539" s="36"/>
      <c r="J539" s="36"/>
    </row>
    <row r="540" spans="1:15" x14ac:dyDescent="0.25">
      <c r="A540" s="117">
        <f>+A539+1</f>
        <v>31</v>
      </c>
      <c r="B540" s="118" t="s">
        <v>90</v>
      </c>
      <c r="C540" s="119" t="s">
        <v>91</v>
      </c>
      <c r="D540" s="119">
        <v>1</v>
      </c>
      <c r="E540" s="171">
        <v>14520000</v>
      </c>
      <c r="F540" s="110"/>
      <c r="G540" s="120"/>
      <c r="H540" s="36"/>
      <c r="I540" s="36"/>
      <c r="J540" s="36"/>
    </row>
    <row r="541" spans="1:15" x14ac:dyDescent="0.25">
      <c r="A541" s="117">
        <f>+A540+1</f>
        <v>32</v>
      </c>
      <c r="B541" s="118" t="s">
        <v>92</v>
      </c>
      <c r="C541" s="119" t="s">
        <v>20</v>
      </c>
      <c r="D541" s="119">
        <v>1</v>
      </c>
      <c r="E541" s="171">
        <v>4950000</v>
      </c>
      <c r="F541" s="110"/>
      <c r="G541" s="120"/>
      <c r="H541" s="36"/>
      <c r="I541" s="36"/>
      <c r="J541" s="36"/>
    </row>
    <row r="542" spans="1:15" x14ac:dyDescent="0.25">
      <c r="A542" s="117">
        <f>+A541+1</f>
        <v>33</v>
      </c>
      <c r="B542" s="118" t="s">
        <v>93</v>
      </c>
      <c r="C542" s="119" t="s">
        <v>20</v>
      </c>
      <c r="D542" s="119">
        <v>1</v>
      </c>
      <c r="E542" s="171">
        <v>10250000</v>
      </c>
      <c r="F542" s="110"/>
      <c r="G542" s="120"/>
      <c r="H542" s="36"/>
      <c r="I542" s="36"/>
      <c r="J542" s="36"/>
    </row>
    <row r="543" spans="1:15" x14ac:dyDescent="0.25">
      <c r="A543" s="117">
        <f>+A542+1</f>
        <v>34</v>
      </c>
      <c r="B543" s="118" t="s">
        <v>94</v>
      </c>
      <c r="C543" s="119" t="s">
        <v>13</v>
      </c>
      <c r="D543" s="119">
        <v>1</v>
      </c>
      <c r="E543" s="171">
        <v>4180000</v>
      </c>
      <c r="F543" s="110"/>
      <c r="G543" s="120"/>
      <c r="H543" s="36"/>
      <c r="I543" s="36"/>
      <c r="J543" s="36"/>
    </row>
    <row r="544" spans="1:15" x14ac:dyDescent="0.25">
      <c r="A544" s="117">
        <f>+A543+1</f>
        <v>35</v>
      </c>
      <c r="B544" s="118" t="s">
        <v>95</v>
      </c>
      <c r="C544" s="119" t="s">
        <v>20</v>
      </c>
      <c r="D544" s="119">
        <v>2</v>
      </c>
      <c r="E544" s="171">
        <v>1496000</v>
      </c>
      <c r="F544" s="110"/>
      <c r="G544" s="120"/>
      <c r="H544" s="36"/>
      <c r="I544" s="36"/>
      <c r="J544" s="36"/>
    </row>
    <row r="545" spans="1:254" x14ac:dyDescent="0.25">
      <c r="A545" s="117">
        <f>+A544+1</f>
        <v>36</v>
      </c>
      <c r="B545" s="118" t="s">
        <v>96</v>
      </c>
      <c r="C545" s="119" t="s">
        <v>20</v>
      </c>
      <c r="D545" s="119">
        <v>1</v>
      </c>
      <c r="E545" s="171">
        <v>2860000</v>
      </c>
      <c r="F545" s="110"/>
      <c r="G545" s="120"/>
      <c r="H545" s="36"/>
      <c r="I545" s="36"/>
      <c r="J545" s="36"/>
    </row>
    <row r="546" spans="1:254" x14ac:dyDescent="0.25">
      <c r="A546" s="117">
        <f>+A545+1</f>
        <v>37</v>
      </c>
      <c r="B546" s="118" t="s">
        <v>97</v>
      </c>
      <c r="C546" s="119" t="s">
        <v>20</v>
      </c>
      <c r="D546" s="119">
        <v>3</v>
      </c>
      <c r="E546" s="171">
        <v>3234000</v>
      </c>
      <c r="F546" s="110"/>
      <c r="G546" s="120"/>
      <c r="H546" s="36"/>
      <c r="I546" s="36"/>
      <c r="J546" s="36"/>
    </row>
    <row r="547" spans="1:254" x14ac:dyDescent="0.25">
      <c r="A547" s="117">
        <f>+A546+1</f>
        <v>38</v>
      </c>
      <c r="B547" s="118" t="s">
        <v>98</v>
      </c>
      <c r="C547" s="119" t="s">
        <v>99</v>
      </c>
      <c r="D547" s="119">
        <v>280</v>
      </c>
      <c r="E547" s="171">
        <v>15400000</v>
      </c>
      <c r="F547" s="110"/>
      <c r="G547" s="120"/>
      <c r="H547" s="36"/>
      <c r="I547" s="36"/>
      <c r="J547" s="36"/>
    </row>
    <row r="548" spans="1:254" x14ac:dyDescent="0.25">
      <c r="A548" s="117">
        <f>+A547+1</f>
        <v>39</v>
      </c>
      <c r="B548" s="118" t="s">
        <v>100</v>
      </c>
      <c r="C548" s="119" t="s">
        <v>20</v>
      </c>
      <c r="D548" s="119">
        <v>9</v>
      </c>
      <c r="E548" s="171">
        <v>8550000</v>
      </c>
      <c r="F548" s="110"/>
      <c r="G548" s="120"/>
      <c r="H548" s="36"/>
      <c r="I548" s="36"/>
      <c r="J548" s="36"/>
    </row>
    <row r="549" spans="1:254" s="107" customFormat="1" x14ac:dyDescent="0.25">
      <c r="A549" s="117">
        <f>+A548+1</f>
        <v>40</v>
      </c>
      <c r="B549" s="118" t="s">
        <v>101</v>
      </c>
      <c r="C549" s="119" t="s">
        <v>91</v>
      </c>
      <c r="D549" s="119">
        <v>9</v>
      </c>
      <c r="E549" s="171">
        <v>6750000</v>
      </c>
      <c r="F549" s="110"/>
      <c r="G549" s="120"/>
      <c r="H549" s="36"/>
      <c r="I549" s="36"/>
      <c r="J549" s="36"/>
      <c r="K549" s="29"/>
      <c r="L549" s="29"/>
      <c r="M549" s="29"/>
      <c r="N549" s="29"/>
      <c r="O549" s="29"/>
      <c r="P549" s="29"/>
      <c r="Q549" s="29"/>
      <c r="R549" s="29"/>
      <c r="S549" s="29"/>
      <c r="T549" s="29"/>
      <c r="U549" s="29"/>
      <c r="V549" s="29"/>
      <c r="W549" s="29"/>
      <c r="X549" s="29"/>
      <c r="Y549" s="29"/>
      <c r="Z549" s="29"/>
      <c r="AA549" s="29"/>
      <c r="AB549" s="29"/>
      <c r="AC549" s="29"/>
      <c r="AD549" s="29"/>
      <c r="AE549" s="29"/>
      <c r="AF549" s="29"/>
      <c r="AG549" s="29"/>
      <c r="AH549" s="29"/>
      <c r="AI549" s="29"/>
      <c r="AJ549" s="29"/>
      <c r="AK549" s="29"/>
      <c r="AL549" s="29"/>
      <c r="AM549" s="29"/>
      <c r="AN549" s="29"/>
      <c r="AO549" s="29"/>
      <c r="AP549" s="29"/>
      <c r="AQ549" s="29"/>
      <c r="AR549" s="29"/>
      <c r="AS549" s="29"/>
      <c r="AT549" s="29"/>
      <c r="AU549" s="29"/>
      <c r="AV549" s="29"/>
      <c r="AW549" s="29"/>
      <c r="AX549" s="29"/>
      <c r="AY549" s="29"/>
      <c r="AZ549" s="29"/>
      <c r="BA549" s="29"/>
      <c r="BB549" s="29"/>
      <c r="BC549" s="29"/>
      <c r="BD549" s="29"/>
      <c r="BE549" s="29"/>
      <c r="BF549" s="29"/>
      <c r="BG549" s="29"/>
      <c r="BH549" s="29"/>
      <c r="BI549" s="29"/>
      <c r="BJ549" s="29"/>
      <c r="BK549" s="29"/>
      <c r="BL549" s="29"/>
      <c r="BM549" s="29"/>
      <c r="BN549" s="29"/>
      <c r="BO549" s="29"/>
      <c r="BP549" s="29"/>
      <c r="BQ549" s="29"/>
      <c r="BR549" s="29"/>
      <c r="BS549" s="29"/>
      <c r="BT549" s="29"/>
      <c r="BU549" s="29"/>
      <c r="BV549" s="29"/>
      <c r="BW549" s="29"/>
      <c r="BX549" s="29"/>
      <c r="BY549" s="29"/>
      <c r="BZ549" s="29"/>
      <c r="CA549" s="29"/>
      <c r="CB549" s="29"/>
      <c r="CC549" s="29"/>
      <c r="CD549" s="29"/>
      <c r="CE549" s="29"/>
      <c r="CF549" s="29"/>
      <c r="CG549" s="29"/>
      <c r="CH549" s="29"/>
      <c r="CI549" s="29"/>
      <c r="CJ549" s="29"/>
      <c r="CK549" s="29"/>
      <c r="CL549" s="29"/>
      <c r="CM549" s="29"/>
      <c r="CN549" s="29"/>
      <c r="CO549" s="29"/>
      <c r="CP549" s="29"/>
      <c r="CQ549" s="29"/>
      <c r="CR549" s="29"/>
      <c r="CS549" s="29"/>
      <c r="CT549" s="29"/>
      <c r="CU549" s="29"/>
      <c r="CV549" s="29"/>
      <c r="CW549" s="29"/>
      <c r="CX549" s="29"/>
      <c r="CY549" s="29"/>
      <c r="CZ549" s="29"/>
      <c r="DA549" s="29"/>
      <c r="DB549" s="29"/>
      <c r="DC549" s="29"/>
      <c r="DD549" s="29"/>
      <c r="DE549" s="29"/>
      <c r="DF549" s="29"/>
      <c r="DG549" s="29"/>
      <c r="DH549" s="29"/>
      <c r="DI549" s="29"/>
      <c r="DJ549" s="29"/>
      <c r="DK549" s="29"/>
      <c r="DL549" s="29"/>
      <c r="DM549" s="29"/>
      <c r="DN549" s="29"/>
      <c r="DO549" s="29"/>
      <c r="DP549" s="29"/>
      <c r="DQ549" s="29"/>
      <c r="DR549" s="29"/>
      <c r="DS549" s="29"/>
      <c r="DT549" s="29"/>
      <c r="DU549" s="29"/>
      <c r="DV549" s="29"/>
      <c r="DW549" s="29"/>
      <c r="DX549" s="29"/>
      <c r="DY549" s="29"/>
      <c r="DZ549" s="29"/>
      <c r="EA549" s="29"/>
      <c r="EB549" s="29"/>
      <c r="EC549" s="29"/>
      <c r="ED549" s="29"/>
      <c r="EE549" s="29"/>
      <c r="EF549" s="29"/>
      <c r="EG549" s="29"/>
      <c r="EH549" s="29"/>
      <c r="EI549" s="29"/>
      <c r="EJ549" s="29"/>
      <c r="EK549" s="29"/>
      <c r="EL549" s="29"/>
      <c r="EM549" s="29"/>
      <c r="EN549" s="29"/>
      <c r="EO549" s="29"/>
      <c r="EP549" s="29"/>
      <c r="EQ549" s="29"/>
      <c r="ER549" s="29"/>
      <c r="ES549" s="29"/>
      <c r="ET549" s="29"/>
      <c r="EU549" s="29"/>
      <c r="EV549" s="29"/>
      <c r="EW549" s="29"/>
      <c r="EX549" s="29"/>
      <c r="EY549" s="29"/>
      <c r="EZ549" s="29"/>
      <c r="FA549" s="29"/>
      <c r="FB549" s="29"/>
      <c r="FC549" s="29"/>
      <c r="FD549" s="29"/>
      <c r="FE549" s="29"/>
      <c r="FF549" s="29"/>
      <c r="FG549" s="29"/>
      <c r="FH549" s="29"/>
      <c r="FI549" s="29"/>
      <c r="FJ549" s="29"/>
      <c r="FK549" s="29"/>
      <c r="FL549" s="29"/>
      <c r="FM549" s="29"/>
      <c r="FN549" s="29"/>
      <c r="FO549" s="29"/>
      <c r="FP549" s="29"/>
      <c r="FQ549" s="29"/>
      <c r="FR549" s="29"/>
      <c r="FS549" s="29"/>
      <c r="FT549" s="29"/>
      <c r="FU549" s="29"/>
      <c r="FV549" s="29"/>
      <c r="FW549" s="29"/>
      <c r="FX549" s="29"/>
      <c r="FY549" s="29"/>
      <c r="FZ549" s="29"/>
      <c r="GA549" s="29"/>
      <c r="GB549" s="29"/>
      <c r="GC549" s="29"/>
      <c r="GD549" s="29"/>
      <c r="GE549" s="29"/>
      <c r="GF549" s="29"/>
      <c r="GG549" s="29"/>
      <c r="GH549" s="29"/>
      <c r="GI549" s="29"/>
      <c r="GJ549" s="29"/>
      <c r="GK549" s="29"/>
      <c r="GL549" s="29"/>
      <c r="GM549" s="29"/>
      <c r="GN549" s="29"/>
      <c r="GO549" s="29"/>
      <c r="GP549" s="29"/>
      <c r="GQ549" s="29"/>
      <c r="GR549" s="29"/>
      <c r="GS549" s="29"/>
      <c r="GT549" s="29"/>
      <c r="GU549" s="29"/>
      <c r="GV549" s="29"/>
      <c r="GW549" s="29"/>
      <c r="GX549" s="29"/>
      <c r="GY549" s="29"/>
      <c r="GZ549" s="29"/>
      <c r="HA549" s="29"/>
      <c r="HB549" s="29"/>
      <c r="HC549" s="29"/>
      <c r="HD549" s="29"/>
      <c r="HE549" s="29"/>
      <c r="HF549" s="29"/>
      <c r="HG549" s="29"/>
      <c r="HH549" s="29"/>
      <c r="HI549" s="29"/>
      <c r="HJ549" s="29"/>
      <c r="HK549" s="29"/>
      <c r="HL549" s="29"/>
      <c r="HM549" s="29"/>
      <c r="HN549" s="29"/>
      <c r="HO549" s="29"/>
      <c r="HP549" s="29"/>
      <c r="HQ549" s="29"/>
      <c r="HR549" s="29"/>
      <c r="HS549" s="29"/>
      <c r="HT549" s="29"/>
      <c r="HU549" s="29"/>
      <c r="HV549" s="29"/>
      <c r="HW549" s="29"/>
      <c r="HX549" s="29"/>
      <c r="HY549" s="29"/>
      <c r="HZ549" s="29"/>
      <c r="IA549" s="29"/>
      <c r="IB549" s="29"/>
      <c r="IC549" s="29"/>
      <c r="ID549" s="29"/>
      <c r="IE549" s="29"/>
      <c r="IF549" s="29"/>
      <c r="IG549" s="29"/>
      <c r="IH549" s="29"/>
      <c r="II549" s="29"/>
      <c r="IJ549" s="29"/>
      <c r="IK549" s="29"/>
      <c r="IL549" s="29"/>
      <c r="IM549" s="29"/>
      <c r="IN549" s="29"/>
      <c r="IO549" s="29"/>
      <c r="IP549" s="29"/>
      <c r="IQ549" s="29"/>
      <c r="IR549" s="29"/>
      <c r="IS549" s="29"/>
      <c r="IT549" s="29"/>
    </row>
    <row r="550" spans="1:254" s="107" customFormat="1" ht="31.5" x14ac:dyDescent="0.25">
      <c r="A550" s="117"/>
      <c r="B550" s="140" t="s">
        <v>184</v>
      </c>
      <c r="C550" s="119"/>
      <c r="D550" s="119"/>
      <c r="E550" s="170">
        <f>+SUM(E551:E554)</f>
        <v>16148000</v>
      </c>
      <c r="F550" s="110"/>
      <c r="G550" s="120"/>
      <c r="H550" s="36"/>
      <c r="I550" s="36"/>
      <c r="J550" s="36"/>
      <c r="K550" s="29"/>
      <c r="L550" s="29"/>
      <c r="M550" s="29"/>
      <c r="N550" s="29"/>
      <c r="O550" s="29"/>
      <c r="P550" s="29"/>
      <c r="Q550" s="29"/>
      <c r="R550" s="29"/>
      <c r="S550" s="29"/>
      <c r="T550" s="29"/>
      <c r="U550" s="29"/>
      <c r="V550" s="29"/>
      <c r="W550" s="29"/>
      <c r="X550" s="29"/>
      <c r="Y550" s="29"/>
      <c r="Z550" s="29"/>
      <c r="AA550" s="29"/>
      <c r="AB550" s="29"/>
      <c r="AC550" s="29"/>
      <c r="AD550" s="29"/>
      <c r="AE550" s="29"/>
      <c r="AF550" s="29"/>
      <c r="AG550" s="29"/>
      <c r="AH550" s="29"/>
      <c r="AI550" s="29"/>
      <c r="AJ550" s="29"/>
      <c r="AK550" s="29"/>
      <c r="AL550" s="29"/>
      <c r="AM550" s="29"/>
      <c r="AN550" s="29"/>
      <c r="AO550" s="29"/>
      <c r="AP550" s="29"/>
      <c r="AQ550" s="29"/>
      <c r="AR550" s="29"/>
      <c r="AS550" s="29"/>
      <c r="AT550" s="29"/>
      <c r="AU550" s="29"/>
      <c r="AV550" s="29"/>
      <c r="AW550" s="29"/>
      <c r="AX550" s="29"/>
      <c r="AY550" s="29"/>
      <c r="AZ550" s="29"/>
      <c r="BA550" s="29"/>
      <c r="BB550" s="29"/>
      <c r="BC550" s="29"/>
      <c r="BD550" s="29"/>
      <c r="BE550" s="29"/>
      <c r="BF550" s="29"/>
      <c r="BG550" s="29"/>
      <c r="BH550" s="29"/>
      <c r="BI550" s="29"/>
      <c r="BJ550" s="29"/>
      <c r="BK550" s="29"/>
      <c r="BL550" s="29"/>
      <c r="BM550" s="29"/>
      <c r="BN550" s="29"/>
      <c r="BO550" s="29"/>
      <c r="BP550" s="29"/>
      <c r="BQ550" s="29"/>
      <c r="BR550" s="29"/>
      <c r="BS550" s="29"/>
      <c r="BT550" s="29"/>
      <c r="BU550" s="29"/>
      <c r="BV550" s="29"/>
      <c r="BW550" s="29"/>
      <c r="BX550" s="29"/>
      <c r="BY550" s="29"/>
      <c r="BZ550" s="29"/>
      <c r="CA550" s="29"/>
      <c r="CB550" s="29"/>
      <c r="CC550" s="29"/>
      <c r="CD550" s="29"/>
      <c r="CE550" s="29"/>
      <c r="CF550" s="29"/>
      <c r="CG550" s="29"/>
      <c r="CH550" s="29"/>
      <c r="CI550" s="29"/>
      <c r="CJ550" s="29"/>
      <c r="CK550" s="29"/>
      <c r="CL550" s="29"/>
      <c r="CM550" s="29"/>
      <c r="CN550" s="29"/>
      <c r="CO550" s="29"/>
      <c r="CP550" s="29"/>
      <c r="CQ550" s="29"/>
      <c r="CR550" s="29"/>
      <c r="CS550" s="29"/>
      <c r="CT550" s="29"/>
      <c r="CU550" s="29"/>
      <c r="CV550" s="29"/>
      <c r="CW550" s="29"/>
      <c r="CX550" s="29"/>
      <c r="CY550" s="29"/>
      <c r="CZ550" s="29"/>
      <c r="DA550" s="29"/>
      <c r="DB550" s="29"/>
      <c r="DC550" s="29"/>
      <c r="DD550" s="29"/>
      <c r="DE550" s="29"/>
      <c r="DF550" s="29"/>
      <c r="DG550" s="29"/>
      <c r="DH550" s="29"/>
      <c r="DI550" s="29"/>
      <c r="DJ550" s="29"/>
      <c r="DK550" s="29"/>
      <c r="DL550" s="29"/>
      <c r="DM550" s="29"/>
      <c r="DN550" s="29"/>
      <c r="DO550" s="29"/>
      <c r="DP550" s="29"/>
      <c r="DQ550" s="29"/>
      <c r="DR550" s="29"/>
      <c r="DS550" s="29"/>
      <c r="DT550" s="29"/>
      <c r="DU550" s="29"/>
      <c r="DV550" s="29"/>
      <c r="DW550" s="29"/>
      <c r="DX550" s="29"/>
      <c r="DY550" s="29"/>
      <c r="DZ550" s="29"/>
      <c r="EA550" s="29"/>
      <c r="EB550" s="29"/>
      <c r="EC550" s="29"/>
      <c r="ED550" s="29"/>
      <c r="EE550" s="29"/>
      <c r="EF550" s="29"/>
      <c r="EG550" s="29"/>
      <c r="EH550" s="29"/>
      <c r="EI550" s="29"/>
      <c r="EJ550" s="29"/>
      <c r="EK550" s="29"/>
      <c r="EL550" s="29"/>
      <c r="EM550" s="29"/>
      <c r="EN550" s="29"/>
      <c r="EO550" s="29"/>
      <c r="EP550" s="29"/>
      <c r="EQ550" s="29"/>
      <c r="ER550" s="29"/>
      <c r="ES550" s="29"/>
      <c r="ET550" s="29"/>
      <c r="EU550" s="29"/>
      <c r="EV550" s="29"/>
      <c r="EW550" s="29"/>
      <c r="EX550" s="29"/>
      <c r="EY550" s="29"/>
      <c r="EZ550" s="29"/>
      <c r="FA550" s="29"/>
      <c r="FB550" s="29"/>
      <c r="FC550" s="29"/>
      <c r="FD550" s="29"/>
      <c r="FE550" s="29"/>
      <c r="FF550" s="29"/>
      <c r="FG550" s="29"/>
      <c r="FH550" s="29"/>
      <c r="FI550" s="29"/>
      <c r="FJ550" s="29"/>
      <c r="FK550" s="29"/>
      <c r="FL550" s="29"/>
      <c r="FM550" s="29"/>
      <c r="FN550" s="29"/>
      <c r="FO550" s="29"/>
      <c r="FP550" s="29"/>
      <c r="FQ550" s="29"/>
      <c r="FR550" s="29"/>
      <c r="FS550" s="29"/>
      <c r="FT550" s="29"/>
      <c r="FU550" s="29"/>
      <c r="FV550" s="29"/>
      <c r="FW550" s="29"/>
      <c r="FX550" s="29"/>
      <c r="FY550" s="29"/>
      <c r="FZ550" s="29"/>
      <c r="GA550" s="29"/>
      <c r="GB550" s="29"/>
      <c r="GC550" s="29"/>
      <c r="GD550" s="29"/>
      <c r="GE550" s="29"/>
      <c r="GF550" s="29"/>
      <c r="GG550" s="29"/>
      <c r="GH550" s="29"/>
      <c r="GI550" s="29"/>
      <c r="GJ550" s="29"/>
      <c r="GK550" s="29"/>
      <c r="GL550" s="29"/>
      <c r="GM550" s="29"/>
      <c r="GN550" s="29"/>
      <c r="GO550" s="29"/>
      <c r="GP550" s="29"/>
      <c r="GQ550" s="29"/>
      <c r="GR550" s="29"/>
      <c r="GS550" s="29"/>
      <c r="GT550" s="29"/>
      <c r="GU550" s="29"/>
      <c r="GV550" s="29"/>
      <c r="GW550" s="29"/>
      <c r="GX550" s="29"/>
      <c r="GY550" s="29"/>
      <c r="GZ550" s="29"/>
      <c r="HA550" s="29"/>
      <c r="HB550" s="29"/>
      <c r="HC550" s="29"/>
      <c r="HD550" s="29"/>
      <c r="HE550" s="29"/>
      <c r="HF550" s="29"/>
      <c r="HG550" s="29"/>
      <c r="HH550" s="29"/>
      <c r="HI550" s="29"/>
      <c r="HJ550" s="29"/>
      <c r="HK550" s="29"/>
      <c r="HL550" s="29"/>
      <c r="HM550" s="29"/>
      <c r="HN550" s="29"/>
      <c r="HO550" s="29"/>
      <c r="HP550" s="29"/>
      <c r="HQ550" s="29"/>
      <c r="HR550" s="29"/>
      <c r="HS550" s="29"/>
      <c r="HT550" s="29"/>
      <c r="HU550" s="29"/>
      <c r="HV550" s="29"/>
      <c r="HW550" s="29"/>
      <c r="HX550" s="29"/>
      <c r="HY550" s="29"/>
      <c r="HZ550" s="29"/>
      <c r="IA550" s="29"/>
      <c r="IB550" s="29"/>
      <c r="IC550" s="29"/>
      <c r="ID550" s="29"/>
      <c r="IE550" s="29"/>
      <c r="IF550" s="29"/>
      <c r="IG550" s="29"/>
      <c r="IH550" s="29"/>
      <c r="II550" s="29"/>
      <c r="IJ550" s="29"/>
      <c r="IK550" s="29"/>
      <c r="IL550" s="29"/>
      <c r="IM550" s="29"/>
      <c r="IN550" s="29"/>
      <c r="IO550" s="29"/>
      <c r="IP550" s="29"/>
      <c r="IQ550" s="29"/>
      <c r="IR550" s="29"/>
      <c r="IS550" s="29"/>
      <c r="IT550" s="29"/>
    </row>
    <row r="551" spans="1:254" s="107" customFormat="1" x14ac:dyDescent="0.25">
      <c r="A551" s="117">
        <f>+A549+1</f>
        <v>41</v>
      </c>
      <c r="B551" s="129" t="s">
        <v>102</v>
      </c>
      <c r="C551" s="119" t="s">
        <v>20</v>
      </c>
      <c r="D551" s="119">
        <v>1</v>
      </c>
      <c r="E551" s="171">
        <v>2310000</v>
      </c>
      <c r="F551" s="110"/>
      <c r="G551" s="120"/>
      <c r="H551" s="36"/>
      <c r="I551" s="36"/>
      <c r="J551" s="36"/>
      <c r="K551" s="29"/>
      <c r="L551" s="29"/>
      <c r="M551" s="29"/>
      <c r="N551" s="29"/>
      <c r="O551" s="29"/>
    </row>
    <row r="552" spans="1:254" s="107" customFormat="1" x14ac:dyDescent="0.25">
      <c r="A552" s="117">
        <f>+A551+1</f>
        <v>42</v>
      </c>
      <c r="B552" s="129" t="s">
        <v>103</v>
      </c>
      <c r="C552" s="119" t="s">
        <v>20</v>
      </c>
      <c r="D552" s="119">
        <v>2</v>
      </c>
      <c r="E552" s="171">
        <v>990000</v>
      </c>
      <c r="F552" s="110"/>
      <c r="G552" s="141"/>
      <c r="H552" s="36"/>
      <c r="I552" s="36"/>
      <c r="J552" s="36"/>
      <c r="K552" s="29"/>
      <c r="L552" s="29"/>
      <c r="M552" s="29"/>
      <c r="N552" s="29"/>
      <c r="O552" s="29"/>
    </row>
    <row r="553" spans="1:254" s="107" customFormat="1" x14ac:dyDescent="0.25">
      <c r="A553" s="117">
        <f>+A552+1</f>
        <v>43</v>
      </c>
      <c r="B553" s="129" t="s">
        <v>104</v>
      </c>
      <c r="C553" s="119" t="s">
        <v>20</v>
      </c>
      <c r="D553" s="119">
        <v>2</v>
      </c>
      <c r="E553" s="172">
        <v>4258000</v>
      </c>
      <c r="F553" s="110"/>
      <c r="G553" s="141"/>
      <c r="H553" s="36"/>
      <c r="I553" s="36"/>
      <c r="J553" s="36"/>
      <c r="K553" s="29"/>
      <c r="L553" s="29"/>
      <c r="M553" s="29"/>
      <c r="N553" s="29"/>
      <c r="O553" s="29"/>
    </row>
    <row r="554" spans="1:254" s="107" customFormat="1" x14ac:dyDescent="0.25">
      <c r="A554" s="117">
        <f>+A553+1</f>
        <v>44</v>
      </c>
      <c r="B554" s="129" t="s">
        <v>105</v>
      </c>
      <c r="C554" s="119" t="s">
        <v>20</v>
      </c>
      <c r="D554" s="119">
        <v>1</v>
      </c>
      <c r="E554" s="171">
        <v>8590000</v>
      </c>
      <c r="F554" s="110"/>
      <c r="G554" s="141"/>
      <c r="H554" s="36"/>
      <c r="I554" s="36"/>
      <c r="J554" s="36"/>
      <c r="K554" s="29"/>
      <c r="L554" s="29"/>
      <c r="M554" s="29"/>
      <c r="N554" s="29"/>
      <c r="O554" s="29"/>
    </row>
    <row r="555" spans="1:254" s="107" customFormat="1" ht="31.5" x14ac:dyDescent="0.25">
      <c r="A555" s="117"/>
      <c r="B555" s="133" t="s">
        <v>199</v>
      </c>
      <c r="C555" s="119"/>
      <c r="D555" s="119"/>
      <c r="E555" s="170">
        <f>+E556</f>
        <v>16214000</v>
      </c>
      <c r="F555" s="110"/>
      <c r="G555" s="141"/>
      <c r="H555" s="36"/>
      <c r="I555" s="36"/>
      <c r="J555" s="36"/>
      <c r="K555" s="29"/>
      <c r="L555" s="29"/>
      <c r="M555" s="29"/>
      <c r="N555" s="29"/>
      <c r="O555" s="29"/>
    </row>
    <row r="556" spans="1:254" s="107" customFormat="1" ht="31.5" x14ac:dyDescent="0.25">
      <c r="A556" s="117">
        <f>+A554+1</f>
        <v>45</v>
      </c>
      <c r="B556" s="129" t="s">
        <v>112</v>
      </c>
      <c r="C556" s="112" t="s">
        <v>13</v>
      </c>
      <c r="D556" s="114">
        <v>1</v>
      </c>
      <c r="E556" s="171">
        <v>16214000</v>
      </c>
      <c r="F556" s="115"/>
      <c r="G556" s="142"/>
    </row>
    <row r="557" spans="1:254" s="107" customFormat="1" ht="31.5" x14ac:dyDescent="0.25">
      <c r="A557" s="117"/>
      <c r="B557" s="133" t="s">
        <v>205</v>
      </c>
      <c r="C557" s="112"/>
      <c r="D557" s="114"/>
      <c r="E557" s="170">
        <f>+SUM(E558:E559)</f>
        <v>76078000</v>
      </c>
      <c r="F557" s="115"/>
      <c r="G557" s="142"/>
    </row>
    <row r="558" spans="1:254" s="107" customFormat="1" x14ac:dyDescent="0.25">
      <c r="A558" s="117">
        <f>+A556+1</f>
        <v>46</v>
      </c>
      <c r="B558" s="129" t="s">
        <v>59</v>
      </c>
      <c r="C558" s="119" t="s">
        <v>20</v>
      </c>
      <c r="D558" s="119">
        <v>1</v>
      </c>
      <c r="E558" s="171">
        <v>1078000</v>
      </c>
      <c r="F558" s="110"/>
      <c r="G558" s="141"/>
      <c r="H558" s="36"/>
      <c r="I558" s="36"/>
      <c r="J558" s="36"/>
      <c r="K558" s="29"/>
      <c r="L558" s="29"/>
      <c r="M558" s="29"/>
      <c r="N558" s="29"/>
      <c r="O558" s="29"/>
    </row>
    <row r="559" spans="1:254" s="107" customFormat="1" x14ac:dyDescent="0.25">
      <c r="A559" s="117">
        <f>+A558+1</f>
        <v>47</v>
      </c>
      <c r="B559" s="129" t="s">
        <v>110</v>
      </c>
      <c r="C559" s="112" t="s">
        <v>109</v>
      </c>
      <c r="D559" s="114">
        <v>1</v>
      </c>
      <c r="E559" s="171">
        <v>75000000</v>
      </c>
      <c r="F559" s="115"/>
      <c r="G559" s="142"/>
    </row>
    <row r="560" spans="1:254" s="107" customFormat="1" ht="31.5" x14ac:dyDescent="0.25">
      <c r="A560" s="117"/>
      <c r="B560" s="133" t="s">
        <v>189</v>
      </c>
      <c r="C560" s="112"/>
      <c r="D560" s="114"/>
      <c r="E560" s="170">
        <f>+E561</f>
        <v>15400000</v>
      </c>
      <c r="F560" s="115"/>
      <c r="G560" s="142"/>
    </row>
    <row r="561" spans="1:254" s="107" customFormat="1" x14ac:dyDescent="0.25">
      <c r="A561" s="117">
        <f>+A559+1</f>
        <v>48</v>
      </c>
      <c r="B561" s="113" t="s">
        <v>114</v>
      </c>
      <c r="C561" s="112" t="s">
        <v>13</v>
      </c>
      <c r="D561" s="114">
        <v>1</v>
      </c>
      <c r="E561" s="171">
        <v>15400000</v>
      </c>
      <c r="F561" s="115"/>
      <c r="G561" s="111"/>
    </row>
    <row r="562" spans="1:254" s="107" customFormat="1" x14ac:dyDescent="0.25">
      <c r="A562" s="117"/>
      <c r="B562" s="116" t="s">
        <v>214</v>
      </c>
      <c r="C562" s="112"/>
      <c r="D562" s="114"/>
      <c r="E562" s="170">
        <f>+E563</f>
        <v>19100000</v>
      </c>
      <c r="F562" s="115"/>
      <c r="G562" s="111"/>
    </row>
    <row r="563" spans="1:254" s="107" customFormat="1" ht="31.5" x14ac:dyDescent="0.25">
      <c r="A563" s="117">
        <f>+A561+1</f>
        <v>49</v>
      </c>
      <c r="B563" s="125" t="s">
        <v>115</v>
      </c>
      <c r="C563" s="130" t="s">
        <v>20</v>
      </c>
      <c r="D563" s="114">
        <v>1</v>
      </c>
      <c r="E563" s="171">
        <v>19100000</v>
      </c>
      <c r="F563" s="110"/>
      <c r="G563" s="132"/>
    </row>
    <row r="564" spans="1:254" s="107" customFormat="1" ht="31.5" x14ac:dyDescent="0.25">
      <c r="A564" s="117"/>
      <c r="B564" s="109" t="s">
        <v>211</v>
      </c>
      <c r="C564" s="130"/>
      <c r="D564" s="114"/>
      <c r="E564" s="170">
        <f>+E565</f>
        <v>8590000</v>
      </c>
      <c r="F564" s="110"/>
      <c r="G564" s="142"/>
    </row>
    <row r="565" spans="1:254" s="107" customFormat="1" x14ac:dyDescent="0.25">
      <c r="A565" s="117">
        <f>+A563+1</f>
        <v>50</v>
      </c>
      <c r="B565" s="129" t="s">
        <v>106</v>
      </c>
      <c r="C565" s="119" t="s">
        <v>20</v>
      </c>
      <c r="D565" s="119">
        <v>1</v>
      </c>
      <c r="E565" s="171">
        <v>8590000</v>
      </c>
      <c r="F565" s="110"/>
      <c r="G565" s="141" t="s">
        <v>84</v>
      </c>
      <c r="H565" s="36"/>
      <c r="I565" s="36"/>
      <c r="J565" s="36"/>
      <c r="K565" s="29"/>
      <c r="L565" s="29"/>
      <c r="M565" s="29"/>
      <c r="N565" s="29"/>
      <c r="O565" s="29"/>
    </row>
    <row r="566" spans="1:254" s="41" customFormat="1" ht="31.5" x14ac:dyDescent="0.25">
      <c r="A566" s="113"/>
      <c r="B566" s="143" t="s">
        <v>392</v>
      </c>
      <c r="C566" s="112"/>
      <c r="D566" s="144"/>
      <c r="E566" s="170">
        <f>+E10+E189+E351+E456+E67</f>
        <v>29190614737</v>
      </c>
      <c r="F566" s="145"/>
      <c r="G566" s="111"/>
      <c r="H566" s="107"/>
      <c r="I566" s="107"/>
      <c r="J566" s="107"/>
      <c r="K566" s="107"/>
      <c r="L566" s="107"/>
      <c r="M566" s="107"/>
      <c r="N566" s="107"/>
      <c r="O566" s="107"/>
      <c r="P566" s="107"/>
      <c r="Q566" s="107"/>
      <c r="R566" s="107"/>
      <c r="S566" s="107"/>
      <c r="T566" s="107"/>
      <c r="U566" s="107"/>
      <c r="V566" s="107"/>
      <c r="W566" s="107"/>
      <c r="X566" s="107"/>
      <c r="Y566" s="107"/>
      <c r="Z566" s="107"/>
      <c r="AA566" s="107"/>
      <c r="AB566" s="107"/>
      <c r="AC566" s="107"/>
      <c r="AD566" s="107"/>
      <c r="AE566" s="107"/>
      <c r="AF566" s="107"/>
      <c r="AG566" s="107"/>
      <c r="AH566" s="107"/>
      <c r="AI566" s="107"/>
      <c r="AJ566" s="107"/>
      <c r="AK566" s="107"/>
      <c r="AL566" s="107"/>
      <c r="AM566" s="107"/>
      <c r="AN566" s="107"/>
      <c r="AO566" s="107"/>
      <c r="AP566" s="107"/>
      <c r="AQ566" s="107"/>
      <c r="AR566" s="107"/>
      <c r="AS566" s="107"/>
      <c r="AT566" s="107"/>
      <c r="AU566" s="107"/>
      <c r="AV566" s="107"/>
      <c r="AW566" s="107"/>
      <c r="AX566" s="107"/>
      <c r="AY566" s="107"/>
      <c r="AZ566" s="107"/>
      <c r="BA566" s="107"/>
      <c r="BB566" s="107"/>
      <c r="BC566" s="107"/>
      <c r="BD566" s="107"/>
      <c r="BE566" s="107"/>
      <c r="BF566" s="107"/>
      <c r="BG566" s="107"/>
      <c r="BH566" s="107"/>
      <c r="BI566" s="107"/>
      <c r="BJ566" s="107"/>
      <c r="BK566" s="107"/>
      <c r="BL566" s="107"/>
      <c r="BM566" s="107"/>
      <c r="BN566" s="107"/>
      <c r="BO566" s="107"/>
      <c r="BP566" s="107"/>
      <c r="BQ566" s="107"/>
      <c r="BR566" s="107"/>
      <c r="BS566" s="107"/>
      <c r="BT566" s="107"/>
      <c r="BU566" s="107"/>
      <c r="BV566" s="107"/>
      <c r="BW566" s="107"/>
      <c r="BX566" s="107"/>
      <c r="BY566" s="107"/>
      <c r="BZ566" s="107"/>
      <c r="CA566" s="107"/>
      <c r="CB566" s="107"/>
      <c r="CC566" s="107"/>
      <c r="CD566" s="107"/>
      <c r="CE566" s="107"/>
      <c r="CF566" s="107"/>
      <c r="CG566" s="107"/>
      <c r="CH566" s="107"/>
      <c r="CI566" s="107"/>
      <c r="CJ566" s="107"/>
      <c r="CK566" s="107"/>
      <c r="CL566" s="107"/>
      <c r="CM566" s="107"/>
      <c r="CN566" s="107"/>
      <c r="CO566" s="107"/>
      <c r="CP566" s="107"/>
      <c r="CQ566" s="107"/>
      <c r="CR566" s="107"/>
      <c r="CS566" s="107"/>
      <c r="CT566" s="107"/>
      <c r="CU566" s="107"/>
      <c r="CV566" s="107"/>
      <c r="CW566" s="107"/>
      <c r="CX566" s="107"/>
      <c r="CY566" s="107"/>
      <c r="CZ566" s="107"/>
      <c r="DA566" s="107"/>
      <c r="DB566" s="107"/>
      <c r="DC566" s="107"/>
      <c r="DD566" s="107"/>
      <c r="DE566" s="107"/>
      <c r="DF566" s="107"/>
      <c r="DG566" s="107"/>
      <c r="DH566" s="107"/>
      <c r="DI566" s="107"/>
      <c r="DJ566" s="107"/>
      <c r="DK566" s="107"/>
      <c r="DL566" s="107"/>
      <c r="DM566" s="107"/>
      <c r="DN566" s="107"/>
      <c r="DO566" s="107"/>
      <c r="DP566" s="107"/>
      <c r="DQ566" s="107"/>
      <c r="DR566" s="107"/>
      <c r="DS566" s="107"/>
      <c r="DT566" s="107"/>
      <c r="DU566" s="107"/>
      <c r="DV566" s="107"/>
      <c r="DW566" s="107"/>
      <c r="DX566" s="107"/>
      <c r="DY566" s="107"/>
      <c r="DZ566" s="107"/>
      <c r="EA566" s="107"/>
      <c r="EB566" s="107"/>
      <c r="EC566" s="107"/>
      <c r="ED566" s="107"/>
      <c r="EE566" s="107"/>
      <c r="EF566" s="107"/>
      <c r="EG566" s="107"/>
      <c r="EH566" s="107"/>
      <c r="EI566" s="107"/>
      <c r="EJ566" s="107"/>
      <c r="EK566" s="107"/>
      <c r="EL566" s="107"/>
      <c r="EM566" s="107"/>
      <c r="EN566" s="107"/>
      <c r="EO566" s="107"/>
      <c r="EP566" s="107"/>
      <c r="EQ566" s="107"/>
      <c r="ER566" s="107"/>
      <c r="ES566" s="107"/>
      <c r="ET566" s="107"/>
      <c r="EU566" s="107"/>
      <c r="EV566" s="107"/>
      <c r="EW566" s="107"/>
      <c r="EX566" s="107"/>
      <c r="EY566" s="107"/>
      <c r="EZ566" s="107"/>
      <c r="FA566" s="107"/>
      <c r="FB566" s="107"/>
      <c r="FC566" s="107"/>
      <c r="FD566" s="107"/>
      <c r="FE566" s="107"/>
      <c r="FF566" s="107"/>
      <c r="FG566" s="107"/>
      <c r="FH566" s="107"/>
      <c r="FI566" s="107"/>
      <c r="FJ566" s="107"/>
      <c r="FK566" s="107"/>
      <c r="FL566" s="107"/>
      <c r="FM566" s="107"/>
      <c r="FN566" s="107"/>
      <c r="FO566" s="107"/>
      <c r="FP566" s="107"/>
      <c r="FQ566" s="107"/>
      <c r="FR566" s="107"/>
      <c r="FS566" s="107"/>
      <c r="FT566" s="107"/>
      <c r="FU566" s="107"/>
      <c r="FV566" s="107"/>
      <c r="FW566" s="107"/>
      <c r="FX566" s="107"/>
      <c r="FY566" s="107"/>
      <c r="FZ566" s="107"/>
      <c r="GA566" s="107"/>
      <c r="GB566" s="107"/>
      <c r="GC566" s="107"/>
      <c r="GD566" s="107"/>
      <c r="GE566" s="107"/>
      <c r="GF566" s="107"/>
      <c r="GG566" s="107"/>
      <c r="GH566" s="107"/>
      <c r="GI566" s="107"/>
      <c r="GJ566" s="107"/>
      <c r="GK566" s="107"/>
      <c r="GL566" s="107"/>
      <c r="GM566" s="107"/>
      <c r="GN566" s="107"/>
      <c r="GO566" s="107"/>
      <c r="GP566" s="107"/>
      <c r="GQ566" s="107"/>
      <c r="GR566" s="107"/>
      <c r="GS566" s="107"/>
      <c r="GT566" s="107"/>
      <c r="GU566" s="107"/>
      <c r="GV566" s="107"/>
      <c r="GW566" s="107"/>
      <c r="GX566" s="107"/>
      <c r="GY566" s="107"/>
      <c r="GZ566" s="107"/>
      <c r="HA566" s="107"/>
      <c r="HB566" s="107"/>
      <c r="HC566" s="107"/>
      <c r="HD566" s="107"/>
      <c r="HE566" s="107"/>
      <c r="HF566" s="107"/>
      <c r="HG566" s="107"/>
      <c r="HH566" s="107"/>
      <c r="HI566" s="107"/>
      <c r="HJ566" s="107"/>
      <c r="HK566" s="107"/>
      <c r="HL566" s="107"/>
      <c r="HM566" s="107"/>
      <c r="HN566" s="107"/>
      <c r="HO566" s="107"/>
      <c r="HP566" s="107"/>
      <c r="HQ566" s="107"/>
      <c r="HR566" s="107"/>
      <c r="HS566" s="107"/>
      <c r="HT566" s="107"/>
      <c r="HU566" s="107"/>
      <c r="HV566" s="107"/>
      <c r="HW566" s="107"/>
      <c r="HX566" s="107"/>
      <c r="HY566" s="107"/>
      <c r="HZ566" s="107"/>
      <c r="IA566" s="107"/>
      <c r="IB566" s="107"/>
      <c r="IC566" s="107"/>
      <c r="ID566" s="107"/>
      <c r="IE566" s="107"/>
      <c r="IF566" s="107"/>
      <c r="IG566" s="107"/>
      <c r="IH566" s="107"/>
      <c r="II566" s="107"/>
      <c r="IJ566" s="107"/>
      <c r="IK566" s="107"/>
      <c r="IL566" s="107"/>
      <c r="IM566" s="107"/>
      <c r="IN566" s="107"/>
      <c r="IO566" s="107"/>
      <c r="IP566" s="107"/>
      <c r="IQ566" s="107"/>
      <c r="IR566" s="107"/>
      <c r="IS566" s="107"/>
      <c r="IT566" s="107"/>
    </row>
    <row r="567" spans="1:254" s="41" customFormat="1" x14ac:dyDescent="0.25">
      <c r="C567" s="146"/>
      <c r="D567" s="146"/>
      <c r="E567" s="174"/>
      <c r="G567" s="147"/>
    </row>
    <row r="568" spans="1:254" s="41" customFormat="1" x14ac:dyDescent="0.25">
      <c r="B568" s="148"/>
      <c r="C568" s="148"/>
      <c r="D568" s="149"/>
      <c r="E568" s="149"/>
      <c r="F568" s="149"/>
      <c r="G568" s="147"/>
    </row>
    <row r="569" spans="1:254" s="41" customFormat="1" x14ac:dyDescent="0.25">
      <c r="A569" s="150" t="s">
        <v>116</v>
      </c>
      <c r="B569" s="150"/>
      <c r="C569" s="151"/>
      <c r="D569" s="152" t="e">
        <f>+E566+#REF!</f>
        <v>#REF!</v>
      </c>
      <c r="E569" s="175">
        <v>2886050142</v>
      </c>
      <c r="F569" s="150"/>
      <c r="G569" s="153"/>
    </row>
    <row r="570" spans="1:254" s="41" customFormat="1" x14ac:dyDescent="0.25">
      <c r="B570" s="148"/>
      <c r="C570" s="148"/>
      <c r="D570" s="146"/>
      <c r="E570" s="174"/>
      <c r="G570" s="147"/>
    </row>
    <row r="571" spans="1:254" s="41" customFormat="1" x14ac:dyDescent="0.25">
      <c r="B571" s="148"/>
      <c r="C571" s="148"/>
      <c r="D571" s="146"/>
      <c r="E571" s="174"/>
      <c r="G571" s="147"/>
    </row>
    <row r="572" spans="1:254" s="41" customFormat="1" x14ac:dyDescent="0.25">
      <c r="B572" s="148"/>
      <c r="C572" s="148"/>
      <c r="D572" s="146"/>
      <c r="E572" s="174"/>
      <c r="G572" s="147"/>
    </row>
    <row r="573" spans="1:254" s="41" customFormat="1" x14ac:dyDescent="0.25">
      <c r="B573" s="148"/>
      <c r="C573" s="148"/>
      <c r="D573" s="146"/>
      <c r="E573" s="174"/>
      <c r="G573" s="147"/>
    </row>
    <row r="574" spans="1:254" s="41" customFormat="1" x14ac:dyDescent="0.25">
      <c r="B574" s="148"/>
      <c r="C574" s="148"/>
      <c r="D574" s="146"/>
      <c r="E574" s="174"/>
      <c r="G574" s="147"/>
    </row>
    <row r="575" spans="1:254" s="41" customFormat="1" x14ac:dyDescent="0.25">
      <c r="A575" s="41" t="s">
        <v>117</v>
      </c>
      <c r="C575" s="146"/>
      <c r="E575" s="174"/>
      <c r="G575" s="147"/>
    </row>
    <row r="576" spans="1:254" s="41" customFormat="1" ht="17.25" x14ac:dyDescent="0.25">
      <c r="C576" s="146"/>
      <c r="D576" s="146"/>
      <c r="E576" s="174"/>
      <c r="F576" s="154"/>
      <c r="G576" s="147"/>
    </row>
    <row r="577" spans="3:7" s="41" customFormat="1" ht="17.25" x14ac:dyDescent="0.25">
      <c r="C577" s="146"/>
      <c r="D577" s="146"/>
      <c r="E577" s="176"/>
      <c r="F577" s="154"/>
      <c r="G577" s="147"/>
    </row>
    <row r="578" spans="3:7" s="41" customFormat="1" ht="17.25" x14ac:dyDescent="0.25">
      <c r="C578" s="146"/>
      <c r="D578" s="146"/>
      <c r="E578" s="177"/>
      <c r="F578" s="154"/>
      <c r="G578" s="147"/>
    </row>
    <row r="579" spans="3:7" s="41" customFormat="1" ht="17.25" x14ac:dyDescent="0.25">
      <c r="C579" s="146"/>
      <c r="D579" s="146"/>
      <c r="E579" s="177"/>
      <c r="F579" s="154"/>
      <c r="G579" s="147"/>
    </row>
    <row r="580" spans="3:7" s="41" customFormat="1" ht="17.25" x14ac:dyDescent="0.25">
      <c r="C580" s="146"/>
      <c r="D580" s="146"/>
      <c r="E580" s="177"/>
      <c r="F580" s="154"/>
      <c r="G580" s="147"/>
    </row>
    <row r="581" spans="3:7" s="41" customFormat="1" ht="17.25" x14ac:dyDescent="0.25">
      <c r="C581" s="146"/>
      <c r="D581" s="146"/>
      <c r="E581" s="177"/>
      <c r="F581" s="154"/>
      <c r="G581" s="147"/>
    </row>
    <row r="582" spans="3:7" s="41" customFormat="1" ht="17.25" x14ac:dyDescent="0.25">
      <c r="C582" s="146"/>
      <c r="D582" s="146"/>
      <c r="E582" s="177"/>
      <c r="F582" s="154"/>
      <c r="G582" s="147"/>
    </row>
    <row r="583" spans="3:7" s="41" customFormat="1" ht="17.25" x14ac:dyDescent="0.25">
      <c r="C583" s="146"/>
      <c r="D583" s="146"/>
      <c r="E583" s="177"/>
      <c r="F583" s="154"/>
      <c r="G583" s="147"/>
    </row>
    <row r="584" spans="3:7" s="41" customFormat="1" ht="17.25" x14ac:dyDescent="0.25">
      <c r="C584" s="146"/>
      <c r="D584" s="146"/>
      <c r="E584" s="178"/>
      <c r="F584" s="154"/>
      <c r="G584" s="147"/>
    </row>
    <row r="585" spans="3:7" s="41" customFormat="1" ht="17.25" x14ac:dyDescent="0.25">
      <c r="C585" s="146"/>
      <c r="D585" s="146"/>
      <c r="E585" s="177"/>
      <c r="F585" s="154"/>
      <c r="G585" s="147"/>
    </row>
    <row r="586" spans="3:7" s="41" customFormat="1" ht="17.25" x14ac:dyDescent="0.25">
      <c r="C586" s="146"/>
      <c r="D586" s="146"/>
      <c r="E586" s="177"/>
      <c r="F586" s="154"/>
      <c r="G586" s="147"/>
    </row>
    <row r="587" spans="3:7" s="41" customFormat="1" ht="17.25" x14ac:dyDescent="0.25">
      <c r="C587" s="146"/>
      <c r="D587" s="146"/>
      <c r="E587" s="177"/>
      <c r="F587" s="154"/>
      <c r="G587" s="147"/>
    </row>
    <row r="588" spans="3:7" s="41" customFormat="1" ht="17.25" x14ac:dyDescent="0.25">
      <c r="C588" s="146"/>
      <c r="D588" s="146"/>
      <c r="E588" s="177"/>
      <c r="F588" s="154"/>
      <c r="G588" s="147"/>
    </row>
    <row r="589" spans="3:7" s="41" customFormat="1" ht="17.25" x14ac:dyDescent="0.25">
      <c r="C589" s="146"/>
      <c r="D589" s="146"/>
      <c r="E589" s="177"/>
      <c r="F589" s="154"/>
      <c r="G589" s="147"/>
    </row>
    <row r="590" spans="3:7" s="41" customFormat="1" ht="17.25" x14ac:dyDescent="0.25">
      <c r="C590" s="146"/>
      <c r="D590" s="146"/>
      <c r="E590" s="179"/>
      <c r="F590" s="154"/>
      <c r="G590" s="147"/>
    </row>
    <row r="591" spans="3:7" s="41" customFormat="1" ht="17.25" x14ac:dyDescent="0.25">
      <c r="C591" s="146"/>
      <c r="D591" s="146"/>
      <c r="E591" s="177"/>
      <c r="F591" s="154"/>
      <c r="G591" s="147"/>
    </row>
    <row r="592" spans="3:7" s="41" customFormat="1" ht="17.25" x14ac:dyDescent="0.25">
      <c r="C592" s="146"/>
      <c r="D592" s="146"/>
      <c r="E592" s="177"/>
      <c r="F592" s="154"/>
      <c r="G592" s="147"/>
    </row>
    <row r="593" spans="3:7" s="41" customFormat="1" ht="17.25" x14ac:dyDescent="0.25">
      <c r="C593" s="146"/>
      <c r="D593" s="146"/>
      <c r="E593" s="177"/>
      <c r="F593" s="154"/>
      <c r="G593" s="147"/>
    </row>
    <row r="594" spans="3:7" s="41" customFormat="1" ht="17.25" x14ac:dyDescent="0.25">
      <c r="C594" s="146"/>
      <c r="D594" s="146"/>
      <c r="E594" s="177"/>
      <c r="F594" s="154"/>
      <c r="G594" s="147"/>
    </row>
    <row r="595" spans="3:7" s="41" customFormat="1" ht="17.25" x14ac:dyDescent="0.25">
      <c r="C595" s="146"/>
      <c r="D595" s="146"/>
      <c r="E595" s="177"/>
      <c r="F595" s="154"/>
      <c r="G595" s="147"/>
    </row>
    <row r="596" spans="3:7" s="41" customFormat="1" x14ac:dyDescent="0.25">
      <c r="C596" s="146"/>
      <c r="D596" s="146"/>
      <c r="E596" s="177"/>
      <c r="G596" s="147"/>
    </row>
    <row r="597" spans="3:7" s="41" customFormat="1" x14ac:dyDescent="0.25">
      <c r="C597" s="146"/>
      <c r="D597" s="146"/>
      <c r="E597" s="177"/>
      <c r="G597" s="147"/>
    </row>
    <row r="598" spans="3:7" s="41" customFormat="1" x14ac:dyDescent="0.25">
      <c r="C598" s="146"/>
      <c r="D598" s="146"/>
      <c r="E598" s="177"/>
      <c r="G598" s="147"/>
    </row>
    <row r="599" spans="3:7" s="41" customFormat="1" x14ac:dyDescent="0.25">
      <c r="C599" s="146"/>
      <c r="D599" s="146"/>
      <c r="E599" s="174"/>
      <c r="G599" s="147"/>
    </row>
    <row r="600" spans="3:7" s="41" customFormat="1" x14ac:dyDescent="0.25">
      <c r="C600" s="146"/>
      <c r="D600" s="146"/>
      <c r="E600" s="174"/>
      <c r="G600" s="147"/>
    </row>
    <row r="601" spans="3:7" s="41" customFormat="1" x14ac:dyDescent="0.25">
      <c r="C601" s="146"/>
      <c r="D601" s="146"/>
      <c r="E601" s="174"/>
      <c r="G601" s="147"/>
    </row>
    <row r="602" spans="3:7" s="41" customFormat="1" x14ac:dyDescent="0.25">
      <c r="C602" s="146"/>
      <c r="D602" s="146"/>
      <c r="E602" s="174"/>
      <c r="G602" s="147"/>
    </row>
    <row r="603" spans="3:7" s="41" customFormat="1" x14ac:dyDescent="0.25">
      <c r="C603" s="146"/>
      <c r="D603" s="146"/>
      <c r="E603" s="174"/>
      <c r="G603" s="147"/>
    </row>
    <row r="604" spans="3:7" s="41" customFormat="1" x14ac:dyDescent="0.25">
      <c r="C604" s="146"/>
      <c r="D604" s="146"/>
      <c r="E604" s="174"/>
      <c r="G604" s="147"/>
    </row>
    <row r="605" spans="3:7" s="41" customFormat="1" x14ac:dyDescent="0.25">
      <c r="C605" s="146"/>
      <c r="D605" s="146"/>
      <c r="E605" s="174"/>
      <c r="G605" s="147"/>
    </row>
    <row r="606" spans="3:7" s="41" customFormat="1" x14ac:dyDescent="0.25">
      <c r="C606" s="146"/>
      <c r="D606" s="146"/>
      <c r="E606" s="174"/>
      <c r="G606" s="147"/>
    </row>
    <row r="607" spans="3:7" s="41" customFormat="1" x14ac:dyDescent="0.25">
      <c r="C607" s="146"/>
      <c r="D607" s="146"/>
      <c r="E607" s="174"/>
      <c r="G607" s="147"/>
    </row>
    <row r="608" spans="3:7" s="41" customFormat="1" x14ac:dyDescent="0.25">
      <c r="C608" s="146"/>
      <c r="D608" s="146"/>
      <c r="E608" s="174"/>
      <c r="G608" s="147"/>
    </row>
    <row r="609" spans="3:7" s="41" customFormat="1" x14ac:dyDescent="0.25">
      <c r="C609" s="146"/>
      <c r="D609" s="146"/>
      <c r="E609" s="174"/>
      <c r="G609" s="147"/>
    </row>
    <row r="610" spans="3:7" s="41" customFormat="1" x14ac:dyDescent="0.25">
      <c r="C610" s="146"/>
      <c r="D610" s="146"/>
      <c r="E610" s="174"/>
      <c r="G610" s="147"/>
    </row>
    <row r="611" spans="3:7" s="41" customFormat="1" x14ac:dyDescent="0.25">
      <c r="C611" s="146"/>
      <c r="D611" s="146"/>
      <c r="E611" s="174"/>
      <c r="G611" s="147"/>
    </row>
    <row r="612" spans="3:7" s="41" customFormat="1" x14ac:dyDescent="0.25">
      <c r="C612" s="146"/>
      <c r="D612" s="146"/>
      <c r="E612" s="174"/>
      <c r="G612" s="147"/>
    </row>
    <row r="613" spans="3:7" s="41" customFormat="1" x14ac:dyDescent="0.25">
      <c r="C613" s="146"/>
      <c r="D613" s="146"/>
      <c r="E613" s="174"/>
      <c r="G613" s="147"/>
    </row>
    <row r="614" spans="3:7" s="41" customFormat="1" x14ac:dyDescent="0.25">
      <c r="C614" s="146"/>
      <c r="D614" s="146"/>
      <c r="E614" s="174"/>
      <c r="G614" s="147"/>
    </row>
    <row r="615" spans="3:7" s="41" customFormat="1" x14ac:dyDescent="0.25">
      <c r="C615" s="146"/>
      <c r="D615" s="146"/>
      <c r="E615" s="174"/>
      <c r="G615" s="147"/>
    </row>
    <row r="616" spans="3:7" s="41" customFormat="1" x14ac:dyDescent="0.25">
      <c r="C616" s="146"/>
      <c r="D616" s="146"/>
      <c r="E616" s="174"/>
      <c r="G616" s="147"/>
    </row>
    <row r="617" spans="3:7" s="41" customFormat="1" x14ac:dyDescent="0.25">
      <c r="C617" s="146"/>
      <c r="D617" s="146"/>
      <c r="E617" s="174"/>
      <c r="G617" s="147"/>
    </row>
    <row r="618" spans="3:7" s="41" customFormat="1" x14ac:dyDescent="0.25">
      <c r="C618" s="146"/>
      <c r="D618" s="146"/>
      <c r="E618" s="174"/>
      <c r="G618" s="147"/>
    </row>
    <row r="619" spans="3:7" s="41" customFormat="1" x14ac:dyDescent="0.25">
      <c r="C619" s="146"/>
      <c r="D619" s="146"/>
      <c r="E619" s="174"/>
      <c r="G619" s="147"/>
    </row>
    <row r="620" spans="3:7" s="41" customFormat="1" x14ac:dyDescent="0.25">
      <c r="C620" s="146"/>
      <c r="D620" s="146"/>
      <c r="E620" s="174"/>
      <c r="G620" s="147"/>
    </row>
    <row r="621" spans="3:7" s="41" customFormat="1" x14ac:dyDescent="0.25">
      <c r="C621" s="146"/>
      <c r="D621" s="146"/>
      <c r="E621" s="174"/>
      <c r="G621" s="147"/>
    </row>
    <row r="622" spans="3:7" s="41" customFormat="1" x14ac:dyDescent="0.25">
      <c r="C622" s="146"/>
      <c r="D622" s="146"/>
      <c r="E622" s="174"/>
      <c r="G622" s="147"/>
    </row>
    <row r="623" spans="3:7" s="41" customFormat="1" x14ac:dyDescent="0.25">
      <c r="C623" s="146"/>
      <c r="D623" s="146"/>
      <c r="E623" s="174"/>
      <c r="G623" s="147"/>
    </row>
    <row r="624" spans="3:7" s="41" customFormat="1" x14ac:dyDescent="0.25">
      <c r="C624" s="146"/>
      <c r="D624" s="146"/>
      <c r="E624" s="174"/>
      <c r="G624" s="147"/>
    </row>
    <row r="625" spans="3:7" s="41" customFormat="1" x14ac:dyDescent="0.25">
      <c r="C625" s="146"/>
      <c r="D625" s="146"/>
      <c r="E625" s="174"/>
      <c r="G625" s="147"/>
    </row>
    <row r="626" spans="3:7" s="41" customFormat="1" x14ac:dyDescent="0.25">
      <c r="C626" s="146"/>
      <c r="D626" s="146"/>
      <c r="E626" s="174"/>
      <c r="G626" s="147"/>
    </row>
    <row r="627" spans="3:7" s="41" customFormat="1" x14ac:dyDescent="0.25">
      <c r="C627" s="146"/>
      <c r="D627" s="146"/>
      <c r="E627" s="174"/>
      <c r="G627" s="147"/>
    </row>
    <row r="628" spans="3:7" s="41" customFormat="1" x14ac:dyDescent="0.25">
      <c r="C628" s="146"/>
      <c r="D628" s="146"/>
      <c r="E628" s="174"/>
      <c r="G628" s="147"/>
    </row>
    <row r="629" spans="3:7" s="41" customFormat="1" x14ac:dyDescent="0.25">
      <c r="C629" s="146"/>
      <c r="D629" s="146"/>
      <c r="E629" s="174"/>
      <c r="G629" s="147"/>
    </row>
    <row r="630" spans="3:7" s="41" customFormat="1" x14ac:dyDescent="0.25">
      <c r="C630" s="146"/>
      <c r="D630" s="146"/>
      <c r="E630" s="174"/>
      <c r="G630" s="147"/>
    </row>
    <row r="631" spans="3:7" s="41" customFormat="1" x14ac:dyDescent="0.25">
      <c r="C631" s="146"/>
      <c r="D631" s="146"/>
      <c r="E631" s="174"/>
      <c r="G631" s="147"/>
    </row>
    <row r="632" spans="3:7" s="41" customFormat="1" x14ac:dyDescent="0.25">
      <c r="C632" s="146"/>
      <c r="D632" s="146"/>
      <c r="E632" s="174"/>
      <c r="G632" s="147"/>
    </row>
    <row r="633" spans="3:7" s="41" customFormat="1" x14ac:dyDescent="0.25">
      <c r="C633" s="146"/>
      <c r="D633" s="146"/>
      <c r="E633" s="174"/>
      <c r="G633" s="147"/>
    </row>
    <row r="634" spans="3:7" s="41" customFormat="1" x14ac:dyDescent="0.25">
      <c r="C634" s="146"/>
      <c r="D634" s="146"/>
      <c r="E634" s="174"/>
      <c r="G634" s="147"/>
    </row>
    <row r="635" spans="3:7" s="41" customFormat="1" x14ac:dyDescent="0.25">
      <c r="C635" s="146"/>
      <c r="D635" s="146"/>
      <c r="E635" s="174"/>
      <c r="G635" s="147"/>
    </row>
    <row r="636" spans="3:7" s="41" customFormat="1" x14ac:dyDescent="0.25">
      <c r="C636" s="146"/>
      <c r="D636" s="146"/>
      <c r="E636" s="174"/>
      <c r="G636" s="147"/>
    </row>
    <row r="637" spans="3:7" s="41" customFormat="1" x14ac:dyDescent="0.25">
      <c r="C637" s="146"/>
      <c r="D637" s="146"/>
      <c r="E637" s="174"/>
      <c r="G637" s="147"/>
    </row>
    <row r="638" spans="3:7" s="41" customFormat="1" x14ac:dyDescent="0.25">
      <c r="C638" s="146"/>
      <c r="D638" s="146"/>
      <c r="E638" s="174"/>
      <c r="G638" s="147"/>
    </row>
    <row r="639" spans="3:7" s="41" customFormat="1" x14ac:dyDescent="0.25">
      <c r="C639" s="146"/>
      <c r="D639" s="146"/>
      <c r="E639" s="174"/>
      <c r="G639" s="147"/>
    </row>
    <row r="640" spans="3:7" s="41" customFormat="1" x14ac:dyDescent="0.25">
      <c r="C640" s="146"/>
      <c r="D640" s="146"/>
      <c r="E640" s="174"/>
      <c r="G640" s="147"/>
    </row>
    <row r="641" spans="3:7" s="41" customFormat="1" x14ac:dyDescent="0.25">
      <c r="C641" s="146"/>
      <c r="D641" s="146"/>
      <c r="E641" s="174"/>
      <c r="G641" s="147"/>
    </row>
    <row r="642" spans="3:7" s="41" customFormat="1" x14ac:dyDescent="0.25">
      <c r="C642" s="146"/>
      <c r="D642" s="146"/>
      <c r="E642" s="174"/>
      <c r="G642" s="147"/>
    </row>
    <row r="643" spans="3:7" s="41" customFormat="1" x14ac:dyDescent="0.25">
      <c r="C643" s="146"/>
      <c r="D643" s="146"/>
      <c r="E643" s="174"/>
      <c r="G643" s="147"/>
    </row>
    <row r="644" spans="3:7" s="41" customFormat="1" x14ac:dyDescent="0.25">
      <c r="C644" s="146"/>
      <c r="D644" s="146"/>
      <c r="E644" s="174"/>
      <c r="G644" s="147"/>
    </row>
    <row r="645" spans="3:7" s="41" customFormat="1" x14ac:dyDescent="0.25">
      <c r="C645" s="146"/>
      <c r="D645" s="146"/>
      <c r="E645" s="174"/>
      <c r="G645" s="147"/>
    </row>
    <row r="646" spans="3:7" s="41" customFormat="1" x14ac:dyDescent="0.25">
      <c r="C646" s="146"/>
      <c r="D646" s="146"/>
      <c r="E646" s="174"/>
      <c r="G646" s="147"/>
    </row>
    <row r="647" spans="3:7" s="41" customFormat="1" x14ac:dyDescent="0.25">
      <c r="C647" s="146"/>
      <c r="D647" s="146"/>
      <c r="E647" s="174"/>
      <c r="G647" s="147"/>
    </row>
    <row r="648" spans="3:7" s="41" customFormat="1" x14ac:dyDescent="0.25">
      <c r="C648" s="146"/>
      <c r="D648" s="146"/>
      <c r="E648" s="174"/>
      <c r="G648" s="147"/>
    </row>
    <row r="649" spans="3:7" s="41" customFormat="1" x14ac:dyDescent="0.25">
      <c r="C649" s="146"/>
      <c r="D649" s="146"/>
      <c r="E649" s="174"/>
      <c r="G649" s="147"/>
    </row>
    <row r="650" spans="3:7" s="41" customFormat="1" x14ac:dyDescent="0.25">
      <c r="C650" s="146"/>
      <c r="D650" s="146"/>
      <c r="E650" s="174"/>
      <c r="G650" s="147"/>
    </row>
    <row r="651" spans="3:7" s="41" customFormat="1" x14ac:dyDescent="0.25">
      <c r="C651" s="146"/>
      <c r="D651" s="146"/>
      <c r="E651" s="174"/>
      <c r="G651" s="147"/>
    </row>
    <row r="652" spans="3:7" s="41" customFormat="1" x14ac:dyDescent="0.25">
      <c r="C652" s="146"/>
      <c r="D652" s="146"/>
      <c r="E652" s="174"/>
      <c r="G652" s="147"/>
    </row>
    <row r="653" spans="3:7" s="41" customFormat="1" x14ac:dyDescent="0.25">
      <c r="C653" s="146"/>
      <c r="D653" s="146"/>
      <c r="E653" s="174"/>
      <c r="G653" s="147"/>
    </row>
    <row r="654" spans="3:7" s="41" customFormat="1" x14ac:dyDescent="0.25">
      <c r="C654" s="146"/>
      <c r="D654" s="146"/>
      <c r="E654" s="174"/>
      <c r="G654" s="147"/>
    </row>
    <row r="655" spans="3:7" s="41" customFormat="1" x14ac:dyDescent="0.25">
      <c r="C655" s="146"/>
      <c r="D655" s="146"/>
      <c r="E655" s="174"/>
      <c r="G655" s="147"/>
    </row>
    <row r="656" spans="3:7" s="41" customFormat="1" x14ac:dyDescent="0.25">
      <c r="C656" s="146"/>
      <c r="D656" s="146"/>
      <c r="E656" s="174"/>
      <c r="G656" s="147"/>
    </row>
    <row r="657" spans="3:7" s="41" customFormat="1" x14ac:dyDescent="0.25">
      <c r="C657" s="146"/>
      <c r="D657" s="146"/>
      <c r="E657" s="174"/>
      <c r="G657" s="147"/>
    </row>
    <row r="658" spans="3:7" s="41" customFormat="1" x14ac:dyDescent="0.25">
      <c r="C658" s="146"/>
      <c r="D658" s="146"/>
      <c r="E658" s="174"/>
      <c r="G658" s="147"/>
    </row>
    <row r="659" spans="3:7" s="41" customFormat="1" x14ac:dyDescent="0.25">
      <c r="C659" s="146"/>
      <c r="D659" s="146"/>
      <c r="E659" s="174"/>
      <c r="G659" s="147"/>
    </row>
    <row r="660" spans="3:7" s="41" customFormat="1" x14ac:dyDescent="0.25">
      <c r="C660" s="146"/>
      <c r="D660" s="146"/>
      <c r="E660" s="174"/>
      <c r="G660" s="147"/>
    </row>
    <row r="661" spans="3:7" s="41" customFormat="1" x14ac:dyDescent="0.25">
      <c r="C661" s="146"/>
      <c r="D661" s="146"/>
      <c r="E661" s="174"/>
      <c r="G661" s="147"/>
    </row>
    <row r="662" spans="3:7" s="41" customFormat="1" x14ac:dyDescent="0.25">
      <c r="C662" s="146"/>
      <c r="D662" s="146"/>
      <c r="E662" s="174"/>
      <c r="G662" s="147"/>
    </row>
    <row r="663" spans="3:7" s="41" customFormat="1" x14ac:dyDescent="0.25">
      <c r="C663" s="146"/>
      <c r="D663" s="146"/>
      <c r="E663" s="174"/>
      <c r="G663" s="147"/>
    </row>
    <row r="664" spans="3:7" s="41" customFormat="1" x14ac:dyDescent="0.25">
      <c r="C664" s="146"/>
      <c r="D664" s="146"/>
      <c r="E664" s="174"/>
      <c r="G664" s="147"/>
    </row>
    <row r="665" spans="3:7" s="41" customFormat="1" x14ac:dyDescent="0.25">
      <c r="C665" s="146"/>
      <c r="D665" s="146"/>
      <c r="E665" s="174"/>
      <c r="G665" s="147"/>
    </row>
    <row r="666" spans="3:7" s="41" customFormat="1" x14ac:dyDescent="0.25">
      <c r="C666" s="146"/>
      <c r="D666" s="146"/>
      <c r="E666" s="174"/>
      <c r="G666" s="147"/>
    </row>
    <row r="667" spans="3:7" s="41" customFormat="1" x14ac:dyDescent="0.25">
      <c r="C667" s="146"/>
      <c r="D667" s="146"/>
      <c r="E667" s="174"/>
      <c r="G667" s="147"/>
    </row>
    <row r="668" spans="3:7" s="41" customFormat="1" x14ac:dyDescent="0.25">
      <c r="C668" s="146"/>
      <c r="D668" s="146"/>
      <c r="E668" s="174"/>
      <c r="G668" s="147"/>
    </row>
    <row r="669" spans="3:7" s="41" customFormat="1" x14ac:dyDescent="0.25">
      <c r="C669" s="146"/>
      <c r="D669" s="146"/>
      <c r="E669" s="174"/>
      <c r="G669" s="147"/>
    </row>
    <row r="670" spans="3:7" s="41" customFormat="1" x14ac:dyDescent="0.25">
      <c r="C670" s="146"/>
      <c r="D670" s="146"/>
      <c r="E670" s="174"/>
      <c r="G670" s="147"/>
    </row>
    <row r="671" spans="3:7" s="41" customFormat="1" x14ac:dyDescent="0.25">
      <c r="C671" s="146"/>
      <c r="D671" s="146"/>
      <c r="E671" s="174"/>
      <c r="G671" s="147"/>
    </row>
    <row r="672" spans="3:7" s="41" customFormat="1" x14ac:dyDescent="0.25">
      <c r="C672" s="146"/>
      <c r="D672" s="146"/>
      <c r="E672" s="174"/>
      <c r="G672" s="147"/>
    </row>
    <row r="673" spans="1:254" s="41" customFormat="1" x14ac:dyDescent="0.25">
      <c r="C673" s="146"/>
      <c r="D673" s="146"/>
      <c r="E673" s="174"/>
      <c r="G673" s="147"/>
    </row>
    <row r="674" spans="1:254" s="41" customFormat="1" x14ac:dyDescent="0.25">
      <c r="C674" s="146"/>
      <c r="D674" s="146"/>
      <c r="E674" s="174"/>
      <c r="G674" s="147"/>
    </row>
    <row r="675" spans="1:254" s="41" customFormat="1" x14ac:dyDescent="0.25">
      <c r="C675" s="146"/>
      <c r="D675" s="146"/>
      <c r="E675" s="174"/>
      <c r="G675" s="147"/>
    </row>
    <row r="676" spans="1:254" x14ac:dyDescent="0.25">
      <c r="A676" s="41"/>
      <c r="B676" s="41"/>
      <c r="C676" s="146"/>
      <c r="D676" s="146"/>
      <c r="E676" s="174"/>
      <c r="F676" s="41"/>
      <c r="G676" s="147"/>
      <c r="H676" s="41"/>
      <c r="I676" s="41"/>
      <c r="J676" s="41"/>
      <c r="K676" s="41"/>
      <c r="L676" s="41"/>
      <c r="M676" s="41"/>
      <c r="N676" s="41"/>
      <c r="O676" s="41"/>
      <c r="P676" s="41"/>
      <c r="Q676" s="41"/>
      <c r="R676" s="41"/>
      <c r="S676" s="41"/>
      <c r="T676" s="41"/>
      <c r="U676" s="41"/>
      <c r="V676" s="41"/>
      <c r="W676" s="41"/>
      <c r="X676" s="41"/>
      <c r="Y676" s="41"/>
      <c r="Z676" s="41"/>
      <c r="AA676" s="41"/>
      <c r="AB676" s="41"/>
      <c r="AC676" s="41"/>
      <c r="AD676" s="41"/>
      <c r="AE676" s="41"/>
      <c r="AF676" s="41"/>
      <c r="AG676" s="41"/>
      <c r="AH676" s="41"/>
      <c r="AI676" s="41"/>
      <c r="AJ676" s="41"/>
      <c r="AK676" s="41"/>
      <c r="AL676" s="41"/>
      <c r="AM676" s="41"/>
      <c r="AN676" s="41"/>
      <c r="AO676" s="41"/>
      <c r="AP676" s="41"/>
      <c r="AQ676" s="41"/>
      <c r="AR676" s="41"/>
      <c r="AS676" s="41"/>
      <c r="AT676" s="41"/>
      <c r="AU676" s="41"/>
      <c r="AV676" s="41"/>
      <c r="AW676" s="41"/>
      <c r="AX676" s="41"/>
      <c r="AY676" s="41"/>
      <c r="AZ676" s="41"/>
      <c r="BA676" s="41"/>
      <c r="BB676" s="41"/>
      <c r="BC676" s="41"/>
      <c r="BD676" s="41"/>
      <c r="BE676" s="41"/>
      <c r="BF676" s="41"/>
      <c r="BG676" s="41"/>
      <c r="BH676" s="41"/>
      <c r="BI676" s="41"/>
      <c r="BJ676" s="41"/>
      <c r="BK676" s="41"/>
      <c r="BL676" s="41"/>
      <c r="BM676" s="41"/>
      <c r="BN676" s="41"/>
      <c r="BO676" s="41"/>
      <c r="BP676" s="41"/>
      <c r="BQ676" s="41"/>
      <c r="BR676" s="41"/>
      <c r="BS676" s="41"/>
      <c r="BT676" s="41"/>
      <c r="BU676" s="41"/>
      <c r="BV676" s="41"/>
      <c r="BW676" s="41"/>
      <c r="BX676" s="41"/>
      <c r="BY676" s="41"/>
      <c r="BZ676" s="41"/>
      <c r="CA676" s="41"/>
      <c r="CB676" s="41"/>
      <c r="CC676" s="41"/>
      <c r="CD676" s="41"/>
      <c r="CE676" s="41"/>
      <c r="CF676" s="41"/>
      <c r="CG676" s="41"/>
      <c r="CH676" s="41"/>
      <c r="CI676" s="41"/>
      <c r="CJ676" s="41"/>
      <c r="CK676" s="41"/>
      <c r="CL676" s="41"/>
      <c r="CM676" s="41"/>
      <c r="CN676" s="41"/>
      <c r="CO676" s="41"/>
      <c r="CP676" s="41"/>
      <c r="CQ676" s="41"/>
      <c r="CR676" s="41"/>
      <c r="CS676" s="41"/>
      <c r="CT676" s="41"/>
      <c r="CU676" s="41"/>
      <c r="CV676" s="41"/>
      <c r="CW676" s="41"/>
      <c r="CX676" s="41"/>
      <c r="CY676" s="41"/>
      <c r="CZ676" s="41"/>
      <c r="DA676" s="41"/>
      <c r="DB676" s="41"/>
      <c r="DC676" s="41"/>
      <c r="DD676" s="41"/>
      <c r="DE676" s="41"/>
      <c r="DF676" s="41"/>
      <c r="DG676" s="41"/>
      <c r="DH676" s="41"/>
      <c r="DI676" s="41"/>
      <c r="DJ676" s="41"/>
      <c r="DK676" s="41"/>
      <c r="DL676" s="41"/>
      <c r="DM676" s="41"/>
      <c r="DN676" s="41"/>
      <c r="DO676" s="41"/>
      <c r="DP676" s="41"/>
      <c r="DQ676" s="41"/>
      <c r="DR676" s="41"/>
      <c r="DS676" s="41"/>
      <c r="DT676" s="41"/>
      <c r="DU676" s="41"/>
      <c r="DV676" s="41"/>
      <c r="DW676" s="41"/>
      <c r="DX676" s="41"/>
      <c r="DY676" s="41"/>
      <c r="DZ676" s="41"/>
      <c r="EA676" s="41"/>
      <c r="EB676" s="41"/>
      <c r="EC676" s="41"/>
      <c r="ED676" s="41"/>
      <c r="EE676" s="41"/>
      <c r="EF676" s="41"/>
      <c r="EG676" s="41"/>
      <c r="EH676" s="41"/>
      <c r="EI676" s="41"/>
      <c r="EJ676" s="41"/>
      <c r="EK676" s="41"/>
      <c r="EL676" s="41"/>
      <c r="EM676" s="41"/>
      <c r="EN676" s="41"/>
      <c r="EO676" s="41"/>
      <c r="EP676" s="41"/>
      <c r="EQ676" s="41"/>
      <c r="ER676" s="41"/>
      <c r="ES676" s="41"/>
      <c r="ET676" s="41"/>
      <c r="EU676" s="41"/>
      <c r="EV676" s="41"/>
      <c r="EW676" s="41"/>
      <c r="EX676" s="41"/>
      <c r="EY676" s="41"/>
      <c r="EZ676" s="41"/>
      <c r="FA676" s="41"/>
      <c r="FB676" s="41"/>
      <c r="FC676" s="41"/>
      <c r="FD676" s="41"/>
      <c r="FE676" s="41"/>
      <c r="FF676" s="41"/>
      <c r="FG676" s="41"/>
      <c r="FH676" s="41"/>
      <c r="FI676" s="41"/>
      <c r="FJ676" s="41"/>
      <c r="FK676" s="41"/>
      <c r="FL676" s="41"/>
      <c r="FM676" s="41"/>
      <c r="FN676" s="41"/>
      <c r="FO676" s="41"/>
      <c r="FP676" s="41"/>
      <c r="FQ676" s="41"/>
      <c r="FR676" s="41"/>
      <c r="FS676" s="41"/>
      <c r="FT676" s="41"/>
      <c r="FU676" s="41"/>
      <c r="FV676" s="41"/>
      <c r="FW676" s="41"/>
      <c r="FX676" s="41"/>
      <c r="FY676" s="41"/>
      <c r="FZ676" s="41"/>
      <c r="GA676" s="41"/>
      <c r="GB676" s="41"/>
      <c r="GC676" s="41"/>
      <c r="GD676" s="41"/>
      <c r="GE676" s="41"/>
      <c r="GF676" s="41"/>
      <c r="GG676" s="41"/>
      <c r="GH676" s="41"/>
      <c r="GI676" s="41"/>
      <c r="GJ676" s="41"/>
      <c r="GK676" s="41"/>
      <c r="GL676" s="41"/>
      <c r="GM676" s="41"/>
      <c r="GN676" s="41"/>
      <c r="GO676" s="41"/>
      <c r="GP676" s="41"/>
      <c r="GQ676" s="41"/>
      <c r="GR676" s="41"/>
      <c r="GS676" s="41"/>
      <c r="GT676" s="41"/>
      <c r="GU676" s="41"/>
      <c r="GV676" s="41"/>
      <c r="GW676" s="41"/>
      <c r="GX676" s="41"/>
      <c r="GY676" s="41"/>
      <c r="GZ676" s="41"/>
      <c r="HA676" s="41"/>
      <c r="HB676" s="41"/>
      <c r="HC676" s="41"/>
      <c r="HD676" s="41"/>
      <c r="HE676" s="41"/>
      <c r="HF676" s="41"/>
      <c r="HG676" s="41"/>
      <c r="HH676" s="41"/>
      <c r="HI676" s="41"/>
      <c r="HJ676" s="41"/>
      <c r="HK676" s="41"/>
      <c r="HL676" s="41"/>
      <c r="HM676" s="41"/>
      <c r="HN676" s="41"/>
      <c r="HO676" s="41"/>
      <c r="HP676" s="41"/>
      <c r="HQ676" s="41"/>
      <c r="HR676" s="41"/>
      <c r="HS676" s="41"/>
      <c r="HT676" s="41"/>
      <c r="HU676" s="41"/>
      <c r="HV676" s="41"/>
      <c r="HW676" s="41"/>
      <c r="HX676" s="41"/>
      <c r="HY676" s="41"/>
      <c r="HZ676" s="41"/>
      <c r="IA676" s="41"/>
      <c r="IB676" s="41"/>
      <c r="IC676" s="41"/>
      <c r="ID676" s="41"/>
      <c r="IE676" s="41"/>
      <c r="IF676" s="41"/>
      <c r="IG676" s="41"/>
      <c r="IH676" s="41"/>
      <c r="II676" s="41"/>
      <c r="IJ676" s="41"/>
      <c r="IK676" s="41"/>
      <c r="IL676" s="41"/>
      <c r="IM676" s="41"/>
      <c r="IN676" s="41"/>
      <c r="IO676" s="41"/>
      <c r="IP676" s="41"/>
      <c r="IQ676" s="41"/>
      <c r="IR676" s="41"/>
      <c r="IS676" s="41"/>
      <c r="IT676" s="41"/>
    </row>
    <row r="677" spans="1:254" x14ac:dyDescent="0.25">
      <c r="A677" s="41"/>
      <c r="B677" s="41"/>
      <c r="C677" s="146"/>
      <c r="D677" s="146"/>
      <c r="E677" s="174"/>
      <c r="F677" s="41"/>
      <c r="G677" s="147"/>
      <c r="H677" s="41"/>
      <c r="I677" s="41"/>
      <c r="J677" s="41"/>
      <c r="K677" s="41"/>
      <c r="L677" s="41"/>
      <c r="M677" s="41"/>
      <c r="N677" s="41"/>
      <c r="O677" s="41"/>
      <c r="P677" s="41"/>
      <c r="Q677" s="41"/>
      <c r="R677" s="41"/>
      <c r="S677" s="41"/>
      <c r="T677" s="41"/>
      <c r="U677" s="41"/>
      <c r="V677" s="41"/>
      <c r="W677" s="41"/>
      <c r="X677" s="41"/>
      <c r="Y677" s="41"/>
      <c r="Z677" s="41"/>
      <c r="AA677" s="41"/>
      <c r="AB677" s="41"/>
      <c r="AC677" s="41"/>
      <c r="AD677" s="41"/>
      <c r="AE677" s="41"/>
      <c r="AF677" s="41"/>
      <c r="AG677" s="41"/>
      <c r="AH677" s="41"/>
      <c r="AI677" s="41"/>
      <c r="AJ677" s="41"/>
      <c r="AK677" s="41"/>
      <c r="AL677" s="41"/>
      <c r="AM677" s="41"/>
      <c r="AN677" s="41"/>
      <c r="AO677" s="41"/>
      <c r="AP677" s="41"/>
      <c r="AQ677" s="41"/>
      <c r="AR677" s="41"/>
      <c r="AS677" s="41"/>
      <c r="AT677" s="41"/>
      <c r="AU677" s="41"/>
      <c r="AV677" s="41"/>
      <c r="AW677" s="41"/>
      <c r="AX677" s="41"/>
      <c r="AY677" s="41"/>
      <c r="AZ677" s="41"/>
      <c r="BA677" s="41"/>
      <c r="BB677" s="41"/>
      <c r="BC677" s="41"/>
      <c r="BD677" s="41"/>
      <c r="BE677" s="41"/>
      <c r="BF677" s="41"/>
      <c r="BG677" s="41"/>
      <c r="BH677" s="41"/>
      <c r="BI677" s="41"/>
      <c r="BJ677" s="41"/>
      <c r="BK677" s="41"/>
      <c r="BL677" s="41"/>
      <c r="BM677" s="41"/>
      <c r="BN677" s="41"/>
      <c r="BO677" s="41"/>
      <c r="BP677" s="41"/>
      <c r="BQ677" s="41"/>
      <c r="BR677" s="41"/>
      <c r="BS677" s="41"/>
      <c r="BT677" s="41"/>
      <c r="BU677" s="41"/>
      <c r="BV677" s="41"/>
      <c r="BW677" s="41"/>
      <c r="BX677" s="41"/>
      <c r="BY677" s="41"/>
      <c r="BZ677" s="41"/>
      <c r="CA677" s="41"/>
      <c r="CB677" s="41"/>
      <c r="CC677" s="41"/>
      <c r="CD677" s="41"/>
      <c r="CE677" s="41"/>
      <c r="CF677" s="41"/>
      <c r="CG677" s="41"/>
      <c r="CH677" s="41"/>
      <c r="CI677" s="41"/>
      <c r="CJ677" s="41"/>
      <c r="CK677" s="41"/>
      <c r="CL677" s="41"/>
      <c r="CM677" s="41"/>
      <c r="CN677" s="41"/>
      <c r="CO677" s="41"/>
      <c r="CP677" s="41"/>
      <c r="CQ677" s="41"/>
      <c r="CR677" s="41"/>
      <c r="CS677" s="41"/>
      <c r="CT677" s="41"/>
      <c r="CU677" s="41"/>
      <c r="CV677" s="41"/>
      <c r="CW677" s="41"/>
      <c r="CX677" s="41"/>
      <c r="CY677" s="41"/>
      <c r="CZ677" s="41"/>
      <c r="DA677" s="41"/>
      <c r="DB677" s="41"/>
      <c r="DC677" s="41"/>
      <c r="DD677" s="41"/>
      <c r="DE677" s="41"/>
      <c r="DF677" s="41"/>
      <c r="DG677" s="41"/>
      <c r="DH677" s="41"/>
      <c r="DI677" s="41"/>
      <c r="DJ677" s="41"/>
      <c r="DK677" s="41"/>
      <c r="DL677" s="41"/>
      <c r="DM677" s="41"/>
      <c r="DN677" s="41"/>
      <c r="DO677" s="41"/>
      <c r="DP677" s="41"/>
      <c r="DQ677" s="41"/>
      <c r="DR677" s="41"/>
      <c r="DS677" s="41"/>
      <c r="DT677" s="41"/>
      <c r="DU677" s="41"/>
      <c r="DV677" s="41"/>
      <c r="DW677" s="41"/>
      <c r="DX677" s="41"/>
      <c r="DY677" s="41"/>
      <c r="DZ677" s="41"/>
      <c r="EA677" s="41"/>
      <c r="EB677" s="41"/>
      <c r="EC677" s="41"/>
      <c r="ED677" s="41"/>
      <c r="EE677" s="41"/>
      <c r="EF677" s="41"/>
      <c r="EG677" s="41"/>
      <c r="EH677" s="41"/>
      <c r="EI677" s="41"/>
      <c r="EJ677" s="41"/>
      <c r="EK677" s="41"/>
      <c r="EL677" s="41"/>
      <c r="EM677" s="41"/>
      <c r="EN677" s="41"/>
      <c r="EO677" s="41"/>
      <c r="EP677" s="41"/>
      <c r="EQ677" s="41"/>
      <c r="ER677" s="41"/>
      <c r="ES677" s="41"/>
      <c r="ET677" s="41"/>
      <c r="EU677" s="41"/>
      <c r="EV677" s="41"/>
      <c r="EW677" s="41"/>
      <c r="EX677" s="41"/>
      <c r="EY677" s="41"/>
      <c r="EZ677" s="41"/>
      <c r="FA677" s="41"/>
      <c r="FB677" s="41"/>
      <c r="FC677" s="41"/>
      <c r="FD677" s="41"/>
      <c r="FE677" s="41"/>
      <c r="FF677" s="41"/>
      <c r="FG677" s="41"/>
      <c r="FH677" s="41"/>
      <c r="FI677" s="41"/>
      <c r="FJ677" s="41"/>
      <c r="FK677" s="41"/>
      <c r="FL677" s="41"/>
      <c r="FM677" s="41"/>
      <c r="FN677" s="41"/>
      <c r="FO677" s="41"/>
      <c r="FP677" s="41"/>
      <c r="FQ677" s="41"/>
      <c r="FR677" s="41"/>
      <c r="FS677" s="41"/>
      <c r="FT677" s="41"/>
      <c r="FU677" s="41"/>
      <c r="FV677" s="41"/>
      <c r="FW677" s="41"/>
      <c r="FX677" s="41"/>
      <c r="FY677" s="41"/>
      <c r="FZ677" s="41"/>
      <c r="GA677" s="41"/>
      <c r="GB677" s="41"/>
      <c r="GC677" s="41"/>
      <c r="GD677" s="41"/>
      <c r="GE677" s="41"/>
      <c r="GF677" s="41"/>
      <c r="GG677" s="41"/>
      <c r="GH677" s="41"/>
      <c r="GI677" s="41"/>
      <c r="GJ677" s="41"/>
      <c r="GK677" s="41"/>
      <c r="GL677" s="41"/>
      <c r="GM677" s="41"/>
      <c r="GN677" s="41"/>
      <c r="GO677" s="41"/>
      <c r="GP677" s="41"/>
      <c r="GQ677" s="41"/>
      <c r="GR677" s="41"/>
      <c r="GS677" s="41"/>
      <c r="GT677" s="41"/>
      <c r="GU677" s="41"/>
      <c r="GV677" s="41"/>
      <c r="GW677" s="41"/>
      <c r="GX677" s="41"/>
      <c r="GY677" s="41"/>
      <c r="GZ677" s="41"/>
      <c r="HA677" s="41"/>
      <c r="HB677" s="41"/>
      <c r="HC677" s="41"/>
      <c r="HD677" s="41"/>
      <c r="HE677" s="41"/>
      <c r="HF677" s="41"/>
      <c r="HG677" s="41"/>
      <c r="HH677" s="41"/>
      <c r="HI677" s="41"/>
      <c r="HJ677" s="41"/>
      <c r="HK677" s="41"/>
      <c r="HL677" s="41"/>
      <c r="HM677" s="41"/>
      <c r="HN677" s="41"/>
      <c r="HO677" s="41"/>
      <c r="HP677" s="41"/>
      <c r="HQ677" s="41"/>
      <c r="HR677" s="41"/>
      <c r="HS677" s="41"/>
      <c r="HT677" s="41"/>
      <c r="HU677" s="41"/>
      <c r="HV677" s="41"/>
      <c r="HW677" s="41"/>
      <c r="HX677" s="41"/>
      <c r="HY677" s="41"/>
      <c r="HZ677" s="41"/>
      <c r="IA677" s="41"/>
      <c r="IB677" s="41"/>
      <c r="IC677" s="41"/>
      <c r="ID677" s="41"/>
      <c r="IE677" s="41"/>
      <c r="IF677" s="41"/>
      <c r="IG677" s="41"/>
      <c r="IH677" s="41"/>
      <c r="II677" s="41"/>
      <c r="IJ677" s="41"/>
      <c r="IK677" s="41"/>
      <c r="IL677" s="41"/>
      <c r="IM677" s="41"/>
      <c r="IN677" s="41"/>
      <c r="IO677" s="41"/>
      <c r="IP677" s="41"/>
      <c r="IQ677" s="41"/>
      <c r="IR677" s="41"/>
      <c r="IS677" s="41"/>
      <c r="IT677" s="41"/>
    </row>
  </sheetData>
  <sortState ref="A166:Q216">
    <sortCondition ref="F166:F216"/>
  </sortState>
  <mergeCells count="12">
    <mergeCell ref="D568:F568"/>
    <mergeCell ref="F7:F9"/>
    <mergeCell ref="C1:F1"/>
    <mergeCell ref="C2:F2"/>
    <mergeCell ref="C3:F3"/>
    <mergeCell ref="A4:F4"/>
    <mergeCell ref="A5:F5"/>
    <mergeCell ref="A7:A9"/>
    <mergeCell ref="B7:B9"/>
    <mergeCell ref="C7:C9"/>
    <mergeCell ref="D7:D9"/>
    <mergeCell ref="E7:E9"/>
  </mergeCells>
  <pageMargins left="0.71875" right="0.18" top="0.32" bottom="0.4" header="0.17" footer="0.17"/>
  <pageSetup paperSize="9" orientation="portrait" r:id="rId1"/>
  <headerFooter alignWithMargins="0">
    <oddFooter>&amp;CTrang 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0:C15"/>
  <sheetViews>
    <sheetView workbookViewId="0">
      <selection activeCell="C15" sqref="C15"/>
    </sheetView>
  </sheetViews>
  <sheetFormatPr defaultRowHeight="15" x14ac:dyDescent="0.25"/>
  <cols>
    <col min="3" max="3" width="25.28515625" customWidth="1"/>
  </cols>
  <sheetData>
    <row r="10" spans="2:3" ht="17.25" thickBot="1" x14ac:dyDescent="0.3">
      <c r="B10" s="20">
        <v>2013</v>
      </c>
      <c r="C10" s="10">
        <v>2057893599</v>
      </c>
    </row>
    <row r="11" spans="2:3" ht="17.25" thickBot="1" x14ac:dyDescent="0.3">
      <c r="B11" s="20">
        <v>2014</v>
      </c>
      <c r="C11" s="21">
        <v>4937390621</v>
      </c>
    </row>
    <row r="12" spans="2:3" ht="17.25" thickBot="1" x14ac:dyDescent="0.3">
      <c r="B12" s="20">
        <v>2015</v>
      </c>
      <c r="C12" s="10">
        <v>8409097000</v>
      </c>
    </row>
    <row r="13" spans="2:3" ht="17.25" thickBot="1" x14ac:dyDescent="0.3">
      <c r="B13" s="20">
        <v>2016</v>
      </c>
      <c r="C13" s="10">
        <v>4051189988</v>
      </c>
    </row>
    <row r="14" spans="2:3" ht="17.25" thickBot="1" x14ac:dyDescent="0.3">
      <c r="B14" s="20">
        <v>2017</v>
      </c>
      <c r="C14" s="10">
        <v>9735043529</v>
      </c>
    </row>
    <row r="15" spans="2:3" x14ac:dyDescent="0.25">
      <c r="C15" s="9">
        <f>+SUM(C10:C14)</f>
        <v>29190614737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GDNN</vt:lpstr>
      <vt:lpstr>Sheet1</vt:lpstr>
      <vt:lpstr>Sheet2</vt:lpstr>
      <vt:lpstr>Sheet3</vt:lpstr>
      <vt:lpstr>GDNN!Print_Titles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TTBT</dc:creator>
  <cp:lastModifiedBy>TTBT</cp:lastModifiedBy>
  <dcterms:created xsi:type="dcterms:W3CDTF">2018-06-19T07:20:20Z</dcterms:created>
  <dcterms:modified xsi:type="dcterms:W3CDTF">2018-06-19T08:28:47Z</dcterms:modified>
</cp:coreProperties>
</file>